
<file path=[Content_Types].xml><?xml version="1.0" encoding="utf-8"?>
<Types xmlns="http://schemas.openxmlformats.org/package/2006/content-types">
  <Default Extension="xml" ContentType="application/vnd.openxmlformats-officedocument.spreadsheetml.sheet.main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ожение 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<sst xmlns="http://schemas.openxmlformats.org/spreadsheetml/2006/main" count="387" uniqueCount="245">
  <si>
    <t xml:space="preserve">Приложение № 2
к письму департамента от
__________№_____________</t>
  </si>
  <si>
    <t xml:space="preserve">  </t>
  </si>
  <si>
    <t xml:space="preserve">Динамика развития малого и среднего предпринимательства в ________________________________ (муниципальном районе, городском округе) 
по итогам 20___ года (далее - по итогам I квартала, I полугодия, 9 месяцев 20___ года)</t>
  </si>
  <si>
    <t xml:space="preserve">Прогнозы</t>
  </si>
  <si>
    <t xml:space="preserve">Разница с прогнозом</t>
  </si>
  <si>
    <t xml:space="preserve">№ п/п</t>
  </si>
  <si>
    <t xml:space="preserve">Наименование показателя</t>
  </si>
  <si>
    <t xml:space="preserve">Единица измерения</t>
  </si>
  <si>
    <t xml:space="preserve">Период текущего года</t>
  </si>
  <si>
    <t xml:space="preserve">Период прошлого года</t>
  </si>
  <si>
    <t xml:space="preserve">Динамика в абсолютном выражении</t>
  </si>
  <si>
    <t xml:space="preserve">Динамика в % выражении</t>
  </si>
  <si>
    <t xml:space="preserve">Примечание</t>
  </si>
  <si>
    <t xml:space="preserve">2017 г.</t>
  </si>
  <si>
    <t xml:space="preserve">2016 г.</t>
  </si>
  <si>
    <t xml:space="preserve">Количество субъектов малого и среднего  предпринимательства</t>
  </si>
  <si>
    <t xml:space="preserve">единиц</t>
  </si>
  <si>
    <t xml:space="preserve">1.1</t>
  </si>
  <si>
    <t xml:space="preserve">средние предприятия-всего</t>
  </si>
  <si>
    <t xml:space="preserve">1.1.1</t>
  </si>
  <si>
    <t xml:space="preserve">юридические лица</t>
  </si>
  <si>
    <t xml:space="preserve">1.1.2</t>
  </si>
  <si>
    <t xml:space="preserve">индивидуальные предприниматели</t>
  </si>
  <si>
    <t xml:space="preserve">1.2</t>
  </si>
  <si>
    <t xml:space="preserve">малые предприятия - всего</t>
  </si>
  <si>
    <t xml:space="preserve">Плановое значение в соответствии с постановление Законодательного собрания Краснодарского края от 6 декабря 2016 года № 2803-П «Об индикативном плане социально-экономического развития Краснодарского края на 2017 год и плановый период 2018 и 2019 годов»</t>
  </si>
  <si>
    <t xml:space="preserve">Степень выполнения плана</t>
  </si>
  <si>
    <t xml:space="preserve">%</t>
  </si>
  <si>
    <t xml:space="preserve">1.2.1</t>
  </si>
  <si>
    <t xml:space="preserve">1.2.2</t>
  </si>
  <si>
    <t xml:space="preserve">2</t>
  </si>
  <si>
    <r>
      <rPr>
        <b val="true"/>
        <sz val="12"/>
        <rFont val="Times New Roman"/>
        <family val="1"/>
        <charset val="204"/>
      </rPr>
      <t xml:space="preserve">Доля субъектов малого и среднего предпринимательства в общем количестве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</t>
    </r>
  </si>
  <si>
    <t xml:space="preserve">2.1</t>
  </si>
  <si>
    <t xml:space="preserve">доля количества  субъектов среднего предпринимательства</t>
  </si>
  <si>
    <t xml:space="preserve">2.2</t>
  </si>
  <si>
    <t xml:space="preserve">доля количества  субъектов малого предпринимательства</t>
  </si>
  <si>
    <t xml:space="preserve">3</t>
  </si>
  <si>
    <r>
      <rPr>
        <b val="true"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10 000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</si>
  <si>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4</t>
  </si>
  <si>
    <r>
      <rPr>
        <b val="true"/>
        <sz val="12"/>
        <rFont val="Times New Roman"/>
        <family val="1"/>
        <charset val="204"/>
      </rPr>
      <t xml:space="preserve">Количество субъектов малого и среднего предпринимательства в расчете на 1 000 человек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</si>
  <si>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5</t>
  </si>
  <si>
    <r>
      <rPr>
        <b val="true"/>
        <sz val="12"/>
        <rFont val="Times New Roman"/>
        <family val="1"/>
        <charset val="204"/>
      </rPr>
      <t xml:space="preserve">Количество всех хозяйствующих субъектов </t>
    </r>
    <r>
      <rPr>
        <sz val="12"/>
        <rFont val="Times New Roman"/>
        <family val="1"/>
        <charset val="204"/>
      </rPr>
      <t xml:space="preserve">в муниципальном районе, городском округе </t>
    </r>
  </si>
  <si>
    <t xml:space="preserve">6</t>
  </si>
  <si>
    <t xml:space="preserve">Численность населения занятого в малом и среденем предпринимательстве - всего</t>
  </si>
  <si>
    <t xml:space="preserve">человек</t>
  </si>
  <si>
    <t xml:space="preserve">6.1</t>
  </si>
  <si>
    <t xml:space="preserve">6.1.1</t>
  </si>
  <si>
    <t xml:space="preserve">6.1.2</t>
  </si>
  <si>
    <t xml:space="preserve">6.2</t>
  </si>
  <si>
    <t xml:space="preserve">6.2.1</t>
  </si>
  <si>
    <t xml:space="preserve">6.2.2</t>
  </si>
  <si>
    <t xml:space="preserve">7</t>
  </si>
  <si>
    <r>
      <rPr>
        <b val="true"/>
        <sz val="12"/>
        <rFont val="Times New Roman"/>
        <family val="1"/>
        <charset val="204"/>
      </rPr>
      <t xml:space="preserve">Доля численности населения занятого в малом и среднем предпринимательстве в численности населения занятого в экономике </t>
    </r>
    <r>
      <rPr>
        <sz val="12"/>
        <rFont val="Times New Roman"/>
        <family val="1"/>
        <charset val="204"/>
      </rPr>
      <t xml:space="preserve">муниципального района, городского округа Краснодарского края</t>
    </r>
  </si>
  <si>
    <t xml:space="preserve">7.1</t>
  </si>
  <si>
    <t xml:space="preserve">доля  численности населения занятого в среднем предпринимательстве</t>
  </si>
  <si>
    <t xml:space="preserve">7.2</t>
  </si>
  <si>
    <t xml:space="preserve">доля  численности населения занятого в малом предпринимательстве</t>
  </si>
  <si>
    <t xml:space="preserve">8</t>
  </si>
  <si>
    <t xml:space="preserve">Численность населения занятого в экономике муниципального района, городского округа</t>
  </si>
  <si>
    <t xml:space="preserve">9</t>
  </si>
  <si>
    <r>
      <rPr>
        <b val="true"/>
        <sz val="12"/>
        <rFont val="Times New Roman"/>
        <family val="1"/>
        <charset val="204"/>
      </rPr>
      <t xml:space="preserve">Доля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малых и средних предприятий </t>
    </r>
    <r>
      <rPr>
        <sz val="12"/>
        <rFont val="Times New Roman"/>
        <family val="1"/>
        <charset val="204"/>
      </rPr>
      <t xml:space="preserve">(юридических лиц)</t>
    </r>
    <r>
      <rPr>
        <b val="true"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 xml:space="preserve">(юридических лиц)</t>
    </r>
  </si>
  <si>
    <t xml:space="preserve">10</t>
  </si>
  <si>
    <r>
      <rPr>
        <b val="true"/>
        <sz val="12"/>
        <rFont val="Times New Roman"/>
        <family val="1"/>
        <charset val="204"/>
      </rPr>
      <t xml:space="preserve">Доля среднесписочной численности работников 
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малых предприятий </t>
    </r>
    <r>
      <rPr>
        <sz val="12"/>
        <rFont val="Times New Roman"/>
        <family val="1"/>
        <charset val="204"/>
      </rPr>
      <t xml:space="preserve">(юридических лиц)</t>
    </r>
    <r>
      <rPr>
        <b val="true"/>
        <sz val="12"/>
        <rFont val="Times New Roman"/>
        <family val="1"/>
        <charset val="204"/>
      </rPr>
      <t xml:space="preserve"> в среднесписочной численности работников </t>
    </r>
    <r>
      <rPr>
        <sz val="12"/>
        <rFont val="Times New Roman"/>
        <family val="1"/>
        <charset val="204"/>
      </rPr>
      <t xml:space="preserve">(без внешних совместителей)</t>
    </r>
    <r>
      <rPr>
        <b val="true"/>
        <sz val="12"/>
        <rFont val="Times New Roman"/>
        <family val="1"/>
        <charset val="204"/>
      </rPr>
      <t xml:space="preserve"> всех предприятий и организаций </t>
    </r>
    <r>
      <rPr>
        <sz val="12"/>
        <rFont val="Times New Roman"/>
        <family val="1"/>
        <charset val="204"/>
      </rPr>
      <t xml:space="preserve">(юридических лиц)</t>
    </r>
  </si>
  <si>
    <t xml:space="preserve">11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</si>
  <si>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</t>
    </r>
    <r>
      <rPr>
        <sz val="12"/>
        <rFont val="Times New Roman"/>
        <family val="1"/>
        <charset val="204"/>
      </rPr>
      <t xml:space="preserve">в (без внешних совместителей) </t>
    </r>
    <r>
      <rPr>
        <b val="true"/>
        <sz val="12"/>
        <rFont val="Times New Roman"/>
        <family val="1"/>
        <charset val="204"/>
      </rPr>
      <t xml:space="preserve">средних предприятий</t>
    </r>
    <r>
      <rPr>
        <sz val="12"/>
        <rFont val="Times New Roman"/>
        <family val="1"/>
        <charset val="204"/>
      </rPr>
      <t xml:space="preserve"> (юридических лиц)  </t>
    </r>
  </si>
  <si>
    <t xml:space="preserve">12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</si>
  <si>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 val="true"/>
        <sz val="12"/>
        <rFont val="Times New Roman"/>
        <family val="1"/>
        <charset val="204"/>
      </rPr>
      <t xml:space="preserve">малых предприятий</t>
    </r>
    <r>
      <rPr>
        <sz val="12"/>
        <rFont val="Times New Roman"/>
        <family val="1"/>
        <charset val="204"/>
      </rPr>
      <t xml:space="preserve"> (юридических лиц) </t>
    </r>
  </si>
  <si>
    <t xml:space="preserve">13</t>
  </si>
  <si>
    <r>
      <rPr>
        <b val="true"/>
        <sz val="12"/>
        <rFont val="Times New Roman"/>
        <family val="1"/>
        <charset val="204"/>
      </rPr>
      <t xml:space="preserve">Среднесписочная численность работников</t>
    </r>
    <r>
      <rPr>
        <sz val="12"/>
        <rFont val="Times New Roman"/>
        <family val="1"/>
        <charset val="204"/>
      </rPr>
      <t xml:space="preserve"> (без внешних совместителей) </t>
    </r>
    <r>
      <rPr>
        <b val="true"/>
        <sz val="12"/>
        <rFont val="Times New Roman"/>
        <family val="1"/>
        <charset val="204"/>
      </rPr>
      <t xml:space="preserve">всех предприятий и организаций</t>
    </r>
    <r>
      <rPr>
        <sz val="12"/>
        <rFont val="Times New Roman"/>
        <family val="1"/>
        <charset val="204"/>
      </rPr>
      <t xml:space="preserve"> (юридических лиц)</t>
    </r>
  </si>
  <si>
    <t xml:space="preserve">14</t>
  </si>
  <si>
    <r>
      <rPr>
        <b val="true"/>
        <sz val="12"/>
        <rFont val="Times New Roman"/>
        <family val="1"/>
        <charset val="204"/>
      </rPr>
      <t xml:space="preserve">Численность постоянного населения </t>
    </r>
    <r>
      <rPr>
        <sz val="12"/>
        <rFont val="Times New Roman"/>
        <family val="1"/>
        <charset val="204"/>
      </rPr>
      <t xml:space="preserve">муниципального района, городского округа (на конец года)</t>
    </r>
  </si>
  <si>
    <t xml:space="preserve">15</t>
  </si>
  <si>
    <t xml:space="preserve">Оборот субъектов малого и среднего  предпринимательства - всего</t>
  </si>
  <si>
    <t xml:space="preserve">млн.руб.</t>
  </si>
  <si>
    <t xml:space="preserve">15.1</t>
  </si>
  <si>
    <t xml:space="preserve">15.1.1</t>
  </si>
  <si>
    <t xml:space="preserve">15.1.2</t>
  </si>
  <si>
    <t xml:space="preserve">15.2</t>
  </si>
  <si>
    <t xml:space="preserve">15.2.1</t>
  </si>
  <si>
    <t xml:space="preserve">15.2.2</t>
  </si>
  <si>
    <t xml:space="preserve">16</t>
  </si>
  <si>
    <r>
      <rPr>
        <b val="true"/>
        <sz val="12"/>
        <rFont val="Times New Roman"/>
        <family val="1"/>
        <charset val="204"/>
      </rPr>
      <t xml:space="preserve">Доля оборота субъектов малого и среднего предпринимательства в общем обороте всех хозяйствующих субъектов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</si>
  <si>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16.1</t>
  </si>
  <si>
    <t xml:space="preserve">доля  оборота субъектов среднего предпринимательства</t>
  </si>
  <si>
    <t xml:space="preserve">16.2</t>
  </si>
  <si>
    <t xml:space="preserve">доля  оборота субъектов малого предпринимательства</t>
  </si>
  <si>
    <t xml:space="preserve">17</t>
  </si>
  <si>
    <r>
      <rPr>
        <b val="true"/>
        <sz val="12"/>
        <rFont val="Times New Roman"/>
        <family val="1"/>
        <charset val="204"/>
      </rPr>
      <t xml:space="preserve">Оборот всех хозяйствующих субъектов  </t>
    </r>
    <r>
      <rPr>
        <sz val="12"/>
        <rFont val="Times New Roman"/>
        <family val="1"/>
        <charset val="204"/>
      </rPr>
      <t xml:space="preserve">муниципального района, городского округа </t>
    </r>
  </si>
  <si>
    <t xml:space="preserve">18</t>
  </si>
  <si>
    <t xml:space="preserve">Объем инвестиций в основной капитал субъектов  малого и среднего предпринимательства</t>
  </si>
  <si>
    <t xml:space="preserve">18.1</t>
  </si>
  <si>
    <t xml:space="preserve">18.1.1</t>
  </si>
  <si>
    <t xml:space="preserve">18.1.2</t>
  </si>
  <si>
    <t xml:space="preserve">18.2</t>
  </si>
  <si>
    <t xml:space="preserve">18.2.1</t>
  </si>
  <si>
    <t xml:space="preserve">18.2.2</t>
  </si>
  <si>
    <t xml:space="preserve">19</t>
  </si>
  <si>
    <t xml:space="preserve">Общий объем всех расходов бюджета муниципального района, городского округа</t>
  </si>
  <si>
    <t xml:space="preserve">рублей</t>
  </si>
  <si>
    <t xml:space="preserve">19.1</t>
  </si>
  <si>
    <t xml:space="preserve">фактические расходы на развитие субъектов малого и среднего предпринимательства (в рамках муниципальной программы (подпрограммы) развития малого и среднего предпринимательства)</t>
  </si>
  <si>
    <t xml:space="preserve">19.1.1</t>
  </si>
  <si>
    <t xml:space="preserve">фактические средства бюджета муниципального района, городского округа (местный бюджет без учета краевых и федеральных средств)</t>
  </si>
  <si>
    <t xml:space="preserve">19.1.2</t>
  </si>
  <si>
    <t xml:space="preserve">фактические средства краевого и федерального бюджетов (софинансирование)</t>
  </si>
  <si>
    <t xml:space="preserve">Заместитель главы муниципального района (городского округа) Краснодарского края</t>
  </si>
  <si>
    <t xml:space="preserve">(подпись)</t>
  </si>
  <si>
    <t xml:space="preserve">(Ф.И.О.)</t>
  </si>
  <si>
    <t xml:space="preserve">исп.: ФИО </t>
  </si>
  <si>
    <t xml:space="preserve">тел.: </t>
  </si>
  <si>
    <t xml:space="preserve">Примечание: </t>
  </si>
  <si>
    <t xml:space="preserve">1. Данные по малым предприятиям заполняются с учетом микропредпритяий.</t>
  </si>
  <si>
    <t xml:space="preserve">2. Таблица заполняется нарастающим итогом.</t>
  </si>
  <si>
    <t xml:space="preserve">Приложение № 3
к письму департамента  
от __________ № ____________</t>
  </si>
  <si>
    <t xml:space="preserve">ИНФОРМАЦИЯ
о проведенных на территории  _______________________ (муниципального района, городского округа) мероприятиях, 
направленных на развитие малого и среднего предпринимательства по итогам 2016 года 
(далее - по итогам I квартала, I полугодия, 9 месяцев 2017 года)</t>
  </si>
  <si>
    <t xml:space="preserve">Наименование мероприятий</t>
  </si>
  <si>
    <t xml:space="preserve">Дата проведения</t>
  </si>
  <si>
    <t xml:space="preserve">Тема проведения</t>
  </si>
  <si>
    <t xml:space="preserve">Количество участников - субъектов малого и среднего предприниматель-ства, единиц </t>
  </si>
  <si>
    <t xml:space="preserve">Рассматриваемые вопросы</t>
  </si>
  <si>
    <t xml:space="preserve">Краткое резюме мероприятия</t>
  </si>
  <si>
    <t xml:space="preserve">Конференции</t>
  </si>
  <si>
    <t xml:space="preserve">«Круглые» столы по проблемам предпринимательства</t>
  </si>
  <si>
    <t xml:space="preserve">Совещания по проблемам предпринимательства</t>
  </si>
  <si>
    <t xml:space="preserve">«День открытых дверей»</t>
  </si>
  <si>
    <t xml:space="preserve">Семинары для специалистов организаций, образующих  инфраструктуру поддержки субъектов малого и среднего предпринимательства</t>
  </si>
  <si>
    <t xml:space="preserve">Семинары для предпринимателей</t>
  </si>
  <si>
    <t xml:space="preserve">Выставки-ярмарки (без учета ярмарок выходного дня)</t>
  </si>
  <si>
    <t xml:space="preserve">ИТОГО</t>
  </si>
  <si>
    <t xml:space="preserve">Ф.И.О.</t>
  </si>
  <si>
    <t xml:space="preserve">исп.: Ф.И.О.</t>
  </si>
  <si>
    <t xml:space="preserve">тел.:</t>
  </si>
  <si>
    <t xml:space="preserve">Примечание: 
</t>
  </si>
  <si>
    <t xml:space="preserve">1. Графа «Количество участников - субъектов малого и среднего предпринимательства» заполняется без учета представителей местной власти - только субъекты малого и среднего предпринимательства.</t>
  </si>
  <si>
    <t xml:space="preserve">Приложение № 4
к письму департамента  
от __________ № ____________</t>
  </si>
  <si>
    <t xml:space="preserve">ИНФОРМАЦИЯ
о структуре состава и периодичности проведения заседаний совещательного (или координанационного) органа в области развития малого и среднего предпринимательства (далее - Совет) в  ______________________ (муниципальном районе, городском округе) </t>
  </si>
  <si>
    <t xml:space="preserve">Наименование МПА, регламентирующего работу Совета</t>
  </si>
  <si>
    <r>
      <rPr>
        <b val="true"/>
        <sz val="12"/>
        <rFont val="Times New Roman"/>
        <family val="1"/>
        <charset val="204"/>
      </rPr>
      <t xml:space="preserve">Структура состава Совета, 
</t>
    </r>
    <r>
      <rPr>
        <sz val="12"/>
        <rFont val="Times New Roman"/>
        <family val="1"/>
        <charset val="204"/>
      </rPr>
      <t xml:space="preserve">человек</t>
    </r>
  </si>
  <si>
    <r>
      <rPr>
        <b val="true"/>
        <sz val="12"/>
        <rFont val="Times New Roman"/>
        <family val="1"/>
        <charset val="204"/>
      </rPr>
      <t xml:space="preserve">Доля представительства органов власти в структуре состава Совета, 
</t>
    </r>
    <r>
      <rPr>
        <sz val="12"/>
        <rFont val="Times New Roman"/>
        <family val="1"/>
        <charset val="204"/>
      </rPr>
      <t xml:space="preserve">%</t>
    </r>
  </si>
  <si>
    <r>
      <rPr>
        <b val="true"/>
        <sz val="12"/>
        <rFont val="Times New Roman"/>
        <family val="1"/>
        <charset val="204"/>
      </rPr>
      <t xml:space="preserve">Периодичность проведения заседаний Совета, утвержденная МПА 
</t>
    </r>
    <r>
      <rPr>
        <sz val="12"/>
        <rFont val="Times New Roman"/>
        <family val="1"/>
        <charset val="204"/>
      </rPr>
      <t xml:space="preserve">(ежемесячно, ежеквартально и т.д.)</t>
    </r>
  </si>
  <si>
    <t xml:space="preserve">Всего</t>
  </si>
  <si>
    <t xml:space="preserve">Органы власти</t>
  </si>
  <si>
    <t xml:space="preserve">Субъекты малого и среднего бизнеса</t>
  </si>
  <si>
    <t xml:space="preserve">Общественные организации и объединения</t>
  </si>
  <si>
    <t xml:space="preserve">Торгово-промышленная палата</t>
  </si>
  <si>
    <t xml:space="preserve">Прочие</t>
  </si>
  <si>
    <t xml:space="preserve">График проведения заседаний Совета в ___________________ (муниципальном районе, городском округе) на 2017 год</t>
  </si>
  <si>
    <t xml:space="preserve">МПА, утвердивший график проведения заседаний Совета (при наличии)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</si>
  <si>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</si>
  <si>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</si>
  <si>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</si>
  <si>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</si>
  <si>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</si>
  <si>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</si>
  <si>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</si>
  <si>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</si>
  <si>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</si>
  <si>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</si>
  <si>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</si>
  <si>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</si>
  <si>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ИНФОРМАЦИЯ
о работе Совета в ______________________ (муниципальном районе, городском округе) по итогам 20___ года 
(далее - по итогам I квартала, I полугодия, 9 месяцев 20___ года)</t>
  </si>
  <si>
    <t xml:space="preserve">Количество участников</t>
  </si>
  <si>
    <t xml:space="preserve">Вопросы повестки дня заседания Совета</t>
  </si>
  <si>
    <t xml:space="preserve">Пункты резолюции заседания Совета</t>
  </si>
  <si>
    <t xml:space="preserve">Исполнение пунктов резолюции заседания Совета</t>
  </si>
  <si>
    <t xml:space="preserve">1. В случае внесения изменений в МПА, регламентирующий работу Совета (состав, периодичность проведения заседаний и т.д.), доводить их до департамента.</t>
  </si>
  <si>
    <t xml:space="preserve">2. Информация о работе Совета заполняется нарастающим итогом.</t>
  </si>
  <si>
    <t xml:space="preserve">Приложение № 5
к письму департамента 
от __________ № ____________</t>
  </si>
  <si>
    <t xml:space="preserve">Работа администрации ____________________  (муниципального района, городского округа) с гражданами и предпринимателями по вопросам открытия и ведения предпринимательской деятельности по итогам 2016 года (далее - по итогам I квартала, I полугодия, 9 месяцев 2017 года)</t>
  </si>
  <si>
    <t xml:space="preserve">Наименование</t>
  </si>
  <si>
    <t xml:space="preserve">Поступило обращений</t>
  </si>
  <si>
    <t xml:space="preserve">Результат рассмотрения обращений</t>
  </si>
  <si>
    <t xml:space="preserve">Единиц</t>
  </si>
  <si>
    <t xml:space="preserve">Оказанное содействие</t>
  </si>
  <si>
    <t xml:space="preserve">Отсутствие возможности в оказании содействия</t>
  </si>
  <si>
    <t xml:space="preserve">Принятые решения</t>
  </si>
  <si>
    <t xml:space="preserve">Причины</t>
  </si>
  <si>
    <t xml:space="preserve">Количество обращений - всего</t>
  </si>
  <si>
    <t xml:space="preserve">в том числе:</t>
  </si>
  <si>
    <t xml:space="preserve">"письменные обращения", всего</t>
  </si>
  <si>
    <t xml:space="preserve">из них:</t>
  </si>
  <si>
    <t xml:space="preserve">жалобы</t>
  </si>
  <si>
    <t xml:space="preserve">вопросы по открытию и ведению предпринимательской деятельности</t>
  </si>
  <si>
    <t xml:space="preserve">"ящик доверия", всего</t>
  </si>
  <si>
    <t xml:space="preserve">1.3</t>
  </si>
  <si>
    <t xml:space="preserve">"устные обращения", всего</t>
  </si>
  <si>
    <t xml:space="preserve">1.4</t>
  </si>
  <si>
    <t xml:space="preserve">телефон "горячей линии", всего</t>
  </si>
  <si>
    <r>
      <rPr>
        <b val="true"/>
        <sz val="12"/>
        <rFont val="Times New Roman"/>
        <family val="1"/>
        <charset val="204"/>
      </rPr>
      <t xml:space="preserve">Примечание: </t>
    </r>
    <r>
      <rPr>
        <sz val="12"/>
        <rFont val="Times New Roman"/>
        <family val="1"/>
        <charset val="204"/>
      </rPr>
      <t xml:space="preserve">таблица заполняется нарастающим итогом</t>
    </r>
  </si>
  <si>
    <t xml:space="preserve">Приложение № 6
к письму департамента
от __________ № ____________</t>
  </si>
  <si>
    <t xml:space="preserve">Реализация ______________________________(полное наименование муниципальной программы (подпрограммы) развития малого и среднего предпринимательства) по итогам 2016 года 
(далее - по итогам I квартала, I полугодия, 9 месяцев 2017 года)</t>
  </si>
  <si>
    <t xml:space="preserve">Утверждена_____________________________________________________________________ (МПА, дата и номер)</t>
  </si>
  <si>
    <t xml:space="preserve">                                    Внесены изменения ________________________________________________________________________________</t>
  </si>
  <si>
    <t xml:space="preserve"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</si>
  <si>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 xml:space="preserve">Общий объем финансирования предусмотренный муниципальной программой (подпрограммой),  руб.</t>
  </si>
  <si>
    <t xml:space="preserve">Информация об исполнении мероприятий муниципальной программы (подпрограммы)</t>
  </si>
  <si>
    <t xml:space="preserve">Средства бюджета муниципального района, городского округа</t>
  </si>
  <si>
    <t xml:space="preserve">Средства краевого и федерального бюджетов</t>
  </si>
  <si>
    <t xml:space="preserve">Предусмотрено в
муниципальной программе  (подпрограмме)</t>
  </si>
  <si>
    <t xml:space="preserve">Утверждено в бюджете</t>
  </si>
  <si>
    <t xml:space="preserve">Фактически исполнено</t>
  </si>
  <si>
    <t xml:space="preserve">Предусмотрено соглашением</t>
  </si>
  <si>
    <t xml:space="preserve">Руководитель финансовой службы</t>
  </si>
  <si>
    <t xml:space="preserve"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</si>
  <si>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 xml:space="preserve">Приложение № 7
к письму департамента  
от __________ № ____________</t>
  </si>
  <si>
    <t xml:space="preserve">Работа администрации ____________________________ (муниципального района, городского округа) со средствами массовой информации по вопросам развития малого и среднего предпринимательства по итогам 2016 года (далее - по итогам 
I квартала, I полугодия, 9 месяцев 2017 года)</t>
  </si>
  <si>
    <t xml:space="preserve">1. Газетные публикации *</t>
  </si>
  <si>
    <t xml:space="preserve">Дата публикации</t>
  </si>
  <si>
    <t xml:space="preserve">Наименование газеты</t>
  </si>
  <si>
    <t xml:space="preserve">Название статьи</t>
  </si>
  <si>
    <t xml:space="preserve">Краткое содержание</t>
  </si>
  <si>
    <t xml:space="preserve">2. Теле- и радиорепортажи *</t>
  </si>
  <si>
    <t xml:space="preserve">Дата эфира теле-, радиорепортажа</t>
  </si>
  <si>
    <t xml:space="preserve">Наименование теле-, радиокомпании</t>
  </si>
  <si>
    <t xml:space="preserve">Название репортажа</t>
  </si>
  <si>
    <t xml:space="preserve">3. Интернет-ресурсы *</t>
  </si>
  <si>
    <t xml:space="preserve">Наименование 
Интернет-сайта 
(с указанием конкретной ссылки)</t>
  </si>
  <si>
    <t xml:space="preserve">Название публикации</t>
  </si>
  <si>
    <t xml:space="preserve">4. Размещение информации в многофункциональном центре (далее - МФЦ)</t>
  </si>
  <si>
    <t xml:space="preserve">Носитель информации (стенд, электронный киоск, телепрезентация, другое)</t>
  </si>
  <si>
    <t xml:space="preserve">Информация о государственной и муниципальной поддержке малого и среднего предпринимательства
(размещена/ не размещена)</t>
  </si>
  <si>
    <t xml:space="preserve">Сведения о структурных подразделениях органов местного самоуправления, ответственных за развитие малого и среднего предпринимательства 
(размещены/ не размещены)</t>
  </si>
  <si>
    <t xml:space="preserve">Перечень организаций инфраструктуры поддержки субъектов малого и среднего предпринимательства
(размещен/ не размещен)</t>
  </si>
  <si>
    <t xml:space="preserve">Перечень государственных и муниципальных услуг, которые могут быть получены субъектами малого и среднего предпринимательства в МФЦ
(размещен/ не размещен)</t>
  </si>
  <si>
    <t xml:space="preserve">5. Размещение информационных материалов о государственной и муниципальной поддержке малого и среднего предпринимательства на объектах наружной рекламы</t>
  </si>
  <si>
    <t xml:space="preserve">Вид объекта наружной рекламы (биллборды, крышные установки, брандмауэрные панно, щитовые конструкции, кронштейны, транспаранты, штендеры, другое)</t>
  </si>
  <si>
    <t xml:space="preserve">Адрес размещения объекта наружной рекламы</t>
  </si>
  <si>
    <t xml:space="preserve">Какая информация размещена на объекте наружной рекламы</t>
  </si>
  <si>
    <t xml:space="preserve">Период действия (размещения) 
объекта наружной рекламы</t>
  </si>
  <si>
    <t xml:space="preserve">с _____(дата/месяц/год)</t>
  </si>
  <si>
    <t xml:space="preserve">по _____(дата/месяц/год)</t>
  </si>
  <si>
    <t xml:space="preserve">* - примечание: </t>
  </si>
  <si>
    <t xml:space="preserve">1. Материалы о малых и средних формах хозяйствования (без учета ЛПХ) и организациях, образующих инфраструктуру поддержки субъектов малого и среднего бизнеса.</t>
  </si>
  <si>
    <t xml:space="preserve">2. Освещение мероприятий, проводимых при поддержке муниципальных и краевых властей, направленных на оказание государственной и муниципальной поддержки субъектов малого и среднего предпринимательства, в том числе имиджевых мероприятий (участие в краевых,</t>
  </si>
  <si>
    <t xml:space="preserve">всероссийских и международных выставочно-ярмарочных  мероприятиях,  участие в муниципальных и краевых конкурсах).</t>
  </si>
  <si>
    <t xml:space="preserve">3. Публикации перечня муниципального имущества, свободного от прав третьих лиц, предназначенного для сдачи в аренду субъектам малого и среднего предпринимательства и организациям, образующим инфраструктуру поддержки субъектов малого и среднего бизнеса</t>
  </si>
  <si>
    <t xml:space="preserve">4. Таблица заполняется нарастающим итогом.</t>
  </si>
  <si>
    <t>Динамика развития малого и среднего предпринимательства в Тбилисском районе по итогам 3 квартала 2017 года</t>
  </si>
  <si>
    <t/>
  </si>
  <si>
    <t xml:space="preserve">Падение показателя обусловлено увеличением количества граждан пенсионного возраста, естественной убылью населения, а также тем, что в период трудоспособного возраста вступили граждане, родившиеся в период демографического спада. </t>
  </si>
  <si>
    <t>Снижение обусловлено следующими причинами:
1) Банкротство ООО "Кубанская компания "Элит-масло"
2) в сельском хозяйстве сокращение численности рабочих мест в связи с механизацией производства и оптимизацией затрат;
3) Плановое сокращение численности в связи с прекращением переработки сахара-сырца в ЗАО "Тбилисский сахарный завод"
4) расформирован строительный участок в ЗАО "Дружба"</t>
  </si>
  <si>
    <t>на снижение повлияла естественная убыль населения и миграционная составляющая</t>
  </si>
  <si>
    <t>Снижение обусловлено тем, что в 2016 году было строительство спортивного комплекса, в котором участвовали краевые средства</t>
  </si>
  <si>
    <t>В 3 квартале 2017 года в программу были добавлены 2 новых мероприятия, по которым часть денежных средств уже освоена.</t>
  </si>
  <si>
    <t>Отсутствует необходимый комментарий!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</si>
</sst>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@"/>
    <numFmt numFmtId="167" formatCode="#,##0"/>
    <numFmt numFmtId="168" formatCode="#,##0.0"/>
    <numFmt numFmtId="169" formatCode="0.00%"/>
    <numFmt numFmtId="170" formatCode="0.0"/>
  </numFmts>
  <fonts count="21">
    <font>
      <sz val="9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9"/>
      <name val="Arial"/>
      <family val="2"/>
      <charset val="204"/>
    </font>
    <font>
      <sz val="12"/>
      <name val="Times New Roman"/>
      <family val="1"/>
      <charset val="1"/>
    </font>
    <font>
      <b val="true"/>
      <sz val="14"/>
      <name val="Times New Roman"/>
      <family val="1"/>
      <charset val="204"/>
    </font>
    <font>
      <sz val="9"/>
      <name val="Times New Roman"/>
      <family val="1"/>
      <charset val="1"/>
    </font>
    <font>
      <b val="true"/>
      <i val="true"/>
      <sz val="12"/>
      <name val="Times New Roman"/>
      <family val="1"/>
      <charset val="204"/>
    </font>
    <font>
      <b val="true"/>
      <i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 val="single"/>
      <sz val="12"/>
      <name val="Times New Roman"/>
      <family val="1"/>
      <charset val="204"/>
    </font>
    <font>
      <sz val="10"/>
      <name val="Times New Roman"/>
      <family val="1"/>
      <charset val="204"/>
    </font>
    <font>
      <i val="true"/>
      <sz val="12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/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22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true" applyProtection="false">
      <alignment horizontal="general" vertical="top" textRotation="0" wrapText="true" indent="0" shrinkToFit="false"/>
    </xf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</cellStyleXfs>
  <cellXfs count="122">
    <xf numFmtId="164" fontId="0" fillId="0" borderId="8" xfId="0" applyFont="false" applyBorder="true" applyAlignment="false" applyProtection="false">
      <alignment horizontal="general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2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top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left" vertical="top" textRotation="0" wrapText="true" indent="7" shrinkToFit="false"/>
      <protection locked="true" hidden="false"/>
    </xf>
    <xf numFmtId="165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top" textRotation="0" wrapText="true" indent="15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left" vertical="bottom" textRotation="0" wrapText="true" indent="7" shrinkToFit="false"/>
      <protection locked="true" hidden="false"/>
    </xf>
    <xf numFmtId="170" fontId="1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1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15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true">
      <alignment horizontal="left" vertical="bottom" textRotation="0" wrapText="true" indent="7" shrinkToFit="false"/>
      <protection locked="true" hidden="false"/>
    </xf>
    <xf numFmtId="164" fontId="7" fillId="0" borderId="2" xfId="0" applyFont="true" applyBorder="true" applyAlignment="true" applyProtection="true">
      <alignment horizontal="left" vertical="bottom" textRotation="0" wrapText="true" indent="15" shrinkToFit="false"/>
      <protection locked="true" hidden="false"/>
    </xf>
    <xf numFmtId="167" fontId="1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6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6" fillId="0" borderId="0" xfId="0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6" fillId="0" borderId="0" xfId="0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5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left" vertical="top" textRotation="0" wrapText="false" indent="0" shrinkToFit="false"/>
      <protection locked="fals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6" fontId="1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bottom" textRotation="0" wrapText="true" indent="5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left" vertical="bottom" textRotation="0" wrapText="true" indent="7" shrinkToFit="false"/>
      <protection locked="true" hidden="false"/>
    </xf>
    <xf numFmtId="166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true" indent="12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top" textRotation="0" wrapText="true" indent="0" shrinkToFit="false"/>
      <protection locked="true" hidden="false"/>
    </xf>
    <xf numFmtId="0" fontId="0" fillId="0" borderId="0" xfId="0">
      <alignment wrapText="true" horizontal="center"/>
    </xf>
    <xf numFmtId="0" fontId="0" fillId="0" borderId="12" xfId="0" applyBorder="true">
      <alignment wrapText="true" vertical="top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CellBrown" xfId="20" builtinId="53" customBuiltin="true"/>
    <cellStyle name="CellWhite" xfId="21" builtinId="53" customBuiltin="true"/>
  </cellStyles>
  <dxfs count="2">
    <dxf>
      <font>
        <name val="Arial"/>
        <charset val="204"/>
        <family val="2"/>
      </font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204"/>
        <family val="2"/>
      </font>
      <fill>
        <patternFill>
          <bgColor rgb="FFFFCC00"/>
        </patternFill>
      </fill>
      <border diagonalUp="false" diagonalDown="false">
        <left style="hair"/>
        <right style="hair"/>
        <top style="hair"/>
        <bottom style="hair"/>
        <diagonal/>
      </border>
    </dxf>
  </d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tyles" Target="styles.xml"/>
  <Relationship Id="rId2" Type="http://schemas.openxmlformats.org/officeDocument/2006/relationships/worksheet" Target="worksheets/sheet1.xml"/>
  <Relationship Id="rId8" Type="http://schemas.openxmlformats.org/officeDocument/2006/relationships/sharedStrings" Target="sharedStrings.xml"/>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71"/>
  <sheetViews>
    <sheetView windowProtection="false" showFormulas="false" showGridLines="tru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D57" activeCellId="0" sqref="D57:E58"/>
    </sheetView>
  </sheetViews>
  <sheetFormatPr defaultRowHeight="12.8"/>
  <cols>
    <col min="1" max="1" hidden="false" style="0" width="7.6875" collapsed="true"/>
    <col min="2" max="2" hidden="false" style="0" width="80.5795454545455" collapsed="true"/>
    <col min="3" max="3" hidden="false" style="0" width="14.9147727272727" collapsed="true"/>
    <col min="4" max="5" hidden="false" style="0" width="24.6534090909091" collapsed="true"/>
    <col min="6" max="6" hidden="false" style="0" width="19.7840909090909" collapsed="true"/>
    <col min="7" max="7" hidden="false" style="0" width="18.3693181818182" collapsed="true"/>
    <col min="8" max="8" hidden="false" style="0" width="49.0056818181818" collapsed="true"/>
    <col min="9" max="1025" hidden="false" style="0" width="13.6818181818182" collapsed="true"/>
  </cols>
  <sheetData>
    <row r="1" customFormat="false" ht="45.7" hidden="false" customHeight="true" outlineLevel="0" collapsed="false">
      <c r="B1" s="1"/>
      <c r="C1" s="2"/>
      <c r="D1" s="1"/>
      <c r="E1" s="3" t="s">
        <v>0</v>
      </c>
      <c r="F1" s="3"/>
      <c r="G1" s="3"/>
    </row>
    <row r="2" customFormat="false" ht="12.8" hidden="false" customHeight="false" outlineLevel="0" collapsed="false">
      <c r="B2" s="1"/>
      <c r="C2" s="1"/>
      <c r="D2" s="1"/>
      <c r="E2" s="1"/>
      <c r="F2" s="4" t="s">
        <v>1</v>
      </c>
      <c r="G2" s="4" t="s">
        <v>1</v>
      </c>
    </row>
    <row r="3" customFormat="false" ht="15" hidden="false" customHeight="false" outlineLevel="0" collapsed="false">
      <c r="B3" s="5"/>
      <c r="C3" s="5"/>
      <c r="D3" s="5"/>
      <c r="E3" s="5"/>
      <c r="F3" s="5"/>
      <c r="G3" s="5"/>
    </row>
    <row r="4" customFormat="false" ht="45.7" hidden="false" customHeight="true" outlineLevel="0" collapsed="false">
      <c r="B4" s="6" t="s">
        <v>237</v>
      </c>
      <c r="C4" s="6"/>
      <c r="D4" s="6"/>
      <c r="E4" s="6"/>
      <c r="F4" s="6"/>
      <c r="G4" s="6"/>
      <c r="K4" s="7"/>
    </row>
    <row r="5" customFormat="false" ht="15" hidden="false" customHeight="true" outlineLevel="0" collapsed="false">
      <c r="B5" s="8"/>
      <c r="C5" s="8"/>
      <c r="D5" s="8"/>
      <c r="E5" s="8"/>
      <c r="F5" s="8"/>
      <c r="G5" s="8"/>
      <c r="J5" s="9" t="s">
        <v>3</v>
      </c>
      <c r="K5" s="9"/>
      <c r="L5" s="9" t="s">
        <v>4</v>
      </c>
      <c r="M5" s="9"/>
    </row>
    <row r="6" customFormat="false" ht="44.2" hidden="false" customHeight="false" outlineLevel="0" collapsed="false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J6" s="9" t="s">
        <v>13</v>
      </c>
      <c r="K6" s="9" t="s">
        <v>14</v>
      </c>
      <c r="L6" s="9" t="s">
        <v>13</v>
      </c>
      <c r="M6" s="9" t="s">
        <v>14</v>
      </c>
    </row>
    <row r="7" customFormat="false" ht="17.35" hidden="false" customHeight="false" outlineLevel="0" collapsed="false">
      <c r="A7" s="11" t="n">
        <v>1</v>
      </c>
      <c r="B7" s="12" t="s">
        <v>15</v>
      </c>
      <c r="C7" s="10" t="s">
        <v>16</v>
      </c>
      <c r="D7" s="13" t="n">
        <f aca="false">D8+D11</f>
        <v>2022.0</v>
      </c>
      <c r="E7" s="13" t="n">
        <f aca="false">E8+E11</f>
        <v>1927.0</v>
      </c>
      <c r="F7" s="14" t="n">
        <f aca="false">D7-E7</f>
        <v>95.0</v>
      </c>
      <c r="G7" s="15" t="n">
        <f aca="false">D7/E7-1</f>
        <v>0.04929942916450436</v>
      </c>
      <c r="H7" s="16"/>
      <c r="J7" s="17"/>
      <c r="K7" s="17"/>
      <c r="L7" s="17"/>
      <c r="M7" s="17"/>
    </row>
    <row r="8" customFormat="false" ht="17.35" hidden="false" customHeight="false" outlineLevel="0" collapsed="false">
      <c r="A8" s="11" t="s">
        <v>17</v>
      </c>
      <c r="B8" s="18" t="s">
        <v>18</v>
      </c>
      <c r="C8" s="19" t="s">
        <v>16</v>
      </c>
      <c r="D8" s="20" t="n">
        <f aca="false">D9+D10</f>
        <v>4.0</v>
      </c>
      <c r="E8" s="20" t="n">
        <f aca="false">E9+E10</f>
        <v>4.0</v>
      </c>
      <c r="F8" s="14" t="n">
        <f aca="false">D8-E8</f>
        <v>0.0</v>
      </c>
      <c r="G8" s="15" t="n">
        <f aca="false">D8/E8-1</f>
        <v>0.0</v>
      </c>
      <c r="H8" s="16"/>
      <c r="J8" s="17"/>
      <c r="K8" s="17"/>
      <c r="L8" s="17"/>
      <c r="M8" s="17"/>
    </row>
    <row r="9" customFormat="false" ht="17.35" hidden="false" customHeight="false" outlineLevel="0" collapsed="false">
      <c r="A9" s="11" t="s">
        <v>19</v>
      </c>
      <c r="B9" s="21" t="s">
        <v>20</v>
      </c>
      <c r="C9" s="22" t="s">
        <v>16</v>
      </c>
      <c r="D9" s="23" t="n">
        <v>4.0</v>
      </c>
      <c r="E9" s="23" t="n">
        <v>4.0</v>
      </c>
      <c r="F9" s="14" t="n">
        <f aca="false">D9-E9</f>
        <v>0.0</v>
      </c>
      <c r="G9" s="15" t="n">
        <f aca="false">D9/E9-1</f>
        <v>0.0</v>
      </c>
      <c r="H9" s="16"/>
      <c r="J9" s="17" t="n">
        <v>4.0</v>
      </c>
      <c r="K9" s="17" t="n">
        <v>4.0</v>
      </c>
      <c r="L9" s="17" t="n">
        <f aca="false">D9-J9</f>
        <v>0.0</v>
      </c>
      <c r="M9" s="17" t="n">
        <f aca="false">E9-K9</f>
        <v>0.0</v>
      </c>
    </row>
    <row r="10" customFormat="false" ht="17.35" hidden="false" customHeight="false" outlineLevel="0" collapsed="false">
      <c r="A10" s="11" t="s">
        <v>21</v>
      </c>
      <c r="B10" s="21" t="s">
        <v>22</v>
      </c>
      <c r="C10" s="22" t="s">
        <v>16</v>
      </c>
      <c r="D10" s="23" t="n">
        <v>0.0</v>
      </c>
      <c r="E10" s="23" t="n">
        <v>0.0</v>
      </c>
      <c r="F10" s="14" t="n">
        <f aca="false">D10-E10</f>
        <v>0.0</v>
      </c>
      <c r="G10" s="15" t="e">
        <f aca="false">D10/E10-1</f>
        <v>#DIV/0!</v>
      </c>
      <c r="H10" s="16"/>
      <c r="J10" s="17" t="n">
        <v>0.0</v>
      </c>
      <c r="K10" s="17" t="n">
        <v>0.0</v>
      </c>
      <c r="L10" s="17" t="n">
        <f aca="false">D10-J10</f>
        <v>0.0</v>
      </c>
      <c r="M10" s="17" t="n">
        <f aca="false">E10-K10</f>
        <v>0.0</v>
      </c>
    </row>
    <row r="11" customFormat="false" ht="17.35" hidden="false" customHeight="true" outlineLevel="0" collapsed="false">
      <c r="A11" s="11" t="s">
        <v>23</v>
      </c>
      <c r="B11" s="18" t="s">
        <v>24</v>
      </c>
      <c r="C11" s="19" t="s">
        <v>16</v>
      </c>
      <c r="D11" s="24" t="n">
        <f aca="false">D14+D15</f>
        <v>2018.0</v>
      </c>
      <c r="E11" s="24" t="n">
        <f aca="false">E14+E15</f>
        <v>1923.0</v>
      </c>
      <c r="F11" s="14" t="n">
        <f aca="false">D11-E11</f>
        <v>95.0</v>
      </c>
      <c r="G11" s="15" t="n">
        <f aca="false">D11/E11-1</f>
        <v>0.049401976079043175</v>
      </c>
      <c r="H11" s="16"/>
      <c r="J11" s="17"/>
      <c r="K11" s="17"/>
      <c r="L11" s="17"/>
      <c r="M11" s="17"/>
    </row>
    <row r="12" customFormat="false" ht="72.7" hidden="false" customHeight="false" outlineLevel="0" collapsed="false">
      <c r="A12" s="11"/>
      <c r="B12" s="18" t="s">
        <v>25</v>
      </c>
      <c r="C12" s="19" t="s">
        <v>16</v>
      </c>
      <c r="D12" s="24" t="n">
        <v>1836.0</v>
      </c>
      <c r="E12" s="24"/>
      <c r="F12" s="14"/>
      <c r="G12" s="15"/>
      <c r="H12" s="16"/>
      <c r="J12" s="17"/>
      <c r="K12" s="17"/>
      <c r="L12" s="17"/>
      <c r="M12" s="17"/>
    </row>
    <row r="13" customFormat="false" ht="17.35" hidden="false" customHeight="false" outlineLevel="0" collapsed="false">
      <c r="A13" s="11"/>
      <c r="B13" s="18" t="s">
        <v>26</v>
      </c>
      <c r="C13" s="19" t="s">
        <v>27</v>
      </c>
      <c r="D13" s="25" t="n">
        <f aca="false">D11/D12*100</f>
        <v>109.91285403050108</v>
      </c>
      <c r="E13" s="24"/>
      <c r="F13" s="14"/>
      <c r="G13" s="15"/>
      <c r="H13" s="16"/>
      <c r="J13" s="17"/>
      <c r="K13" s="17"/>
      <c r="L13" s="17"/>
      <c r="M13" s="17"/>
    </row>
    <row r="14" customFormat="false" ht="17.35" hidden="false" customHeight="false" outlineLevel="0" collapsed="false">
      <c r="A14" s="11" t="s">
        <v>28</v>
      </c>
      <c r="B14" s="21" t="s">
        <v>20</v>
      </c>
      <c r="C14" s="22" t="s">
        <v>16</v>
      </c>
      <c r="D14" s="23" t="n">
        <v>220.0</v>
      </c>
      <c r="E14" s="23" t="n">
        <v>220.0</v>
      </c>
      <c r="F14" s="14" t="n">
        <f aca="false">D14-E14</f>
        <v>0.0</v>
      </c>
      <c r="G14" s="15" t="n">
        <f aca="false">D14/E14-1</f>
        <v>0.0</v>
      </c>
      <c r="H14" s="16"/>
      <c r="J14" s="17" t="n">
        <v>221.0</v>
      </c>
      <c r="K14" s="17" t="n">
        <v>224.0</v>
      </c>
      <c r="L14" s="17" t="n">
        <f aca="false">D14-J14</f>
        <v>-1.0</v>
      </c>
      <c r="M14" s="17" t="n">
        <f aca="false">E14-K14</f>
        <v>-4.0</v>
      </c>
    </row>
    <row r="15" customFormat="false" ht="17.35" hidden="false" customHeight="false" outlineLevel="0" collapsed="false">
      <c r="A15" s="11" t="s">
        <v>29</v>
      </c>
      <c r="B15" s="21" t="s">
        <v>22</v>
      </c>
      <c r="C15" s="22" t="s">
        <v>16</v>
      </c>
      <c r="D15" s="23" t="n">
        <v>1798.0</v>
      </c>
      <c r="E15" s="23" t="n">
        <v>1703.0</v>
      </c>
      <c r="F15" s="14" t="n">
        <f aca="false">D15-E15</f>
        <v>95.0</v>
      </c>
      <c r="G15" s="15" t="n">
        <f aca="false">D15/E15-1</f>
        <v>0.05578391074574274</v>
      </c>
      <c r="H15" s="16"/>
      <c r="J15" s="17" t="s">
        <v>238</v>
      </c>
      <c r="K15" s="17" t="n">
        <v>1703.0</v>
      </c>
      <c r="L15" s="17" t="e">
        <f aca="false">D15-J15</f>
        <v>#VALUE!</v>
      </c>
      <c r="M15" s="17" t="n">
        <f aca="false">E15-K15</f>
        <v>0.0</v>
      </c>
    </row>
    <row r="16" customFormat="false" ht="44.2" hidden="false" customHeight="false" outlineLevel="0" collapsed="false">
      <c r="A16" s="11" t="s">
        <v>30</v>
      </c>
      <c r="B16" s="12" t="s">
        <v>31</v>
      </c>
      <c r="C16" s="10" t="s">
        <v>27</v>
      </c>
      <c r="D16" s="26" t="n">
        <f aca="false">D7/D21*100</f>
        <v>90.46979865771813</v>
      </c>
      <c r="E16" s="26" t="n">
        <f aca="false">E7/E21*100</f>
        <v>90.46948356807512</v>
      </c>
      <c r="F16" s="14" t="n">
        <f aca="false">D16-E16</f>
        <v>3.150896430099692E-4</v>
      </c>
      <c r="G16" s="15" t="n">
        <f aca="false">D16/E16-1</f>
        <v>3.4828279169563103E-6</v>
      </c>
      <c r="H16" s="16"/>
      <c r="J16" s="17"/>
      <c r="K16" s="17"/>
      <c r="L16" s="17"/>
      <c r="M16" s="17"/>
    </row>
    <row r="17" customFormat="false" ht="17.35" hidden="false" customHeight="false" outlineLevel="0" collapsed="false">
      <c r="A17" s="11" t="s">
        <v>32</v>
      </c>
      <c r="B17" s="27" t="s">
        <v>33</v>
      </c>
      <c r="C17" s="22" t="s">
        <v>27</v>
      </c>
      <c r="D17" s="28" t="n">
        <f aca="false">D8/D21*100</f>
        <v>0.1789709172259508</v>
      </c>
      <c r="E17" s="28" t="n">
        <f aca="false">E8/E21*100</f>
        <v>0.18779342723004694</v>
      </c>
      <c r="F17" s="14" t="n">
        <f aca="false">D17-E17</f>
        <v>-0.008822510004096146</v>
      </c>
      <c r="G17" s="15" t="n">
        <f aca="false">D17/E17-1</f>
        <v>-0.04697986577181201</v>
      </c>
      <c r="H17" s="16" t="s">
        <v>244</v>
      </c>
      <c r="J17" s="17"/>
      <c r="K17" s="17"/>
      <c r="L17" s="17"/>
      <c r="M17" s="17"/>
    </row>
    <row r="18" customFormat="false" ht="17.35" hidden="false" customHeight="false" outlineLevel="0" collapsed="false">
      <c r="A18" s="11" t="s">
        <v>34</v>
      </c>
      <c r="B18" s="27" t="s">
        <v>35</v>
      </c>
      <c r="C18" s="22" t="s">
        <v>27</v>
      </c>
      <c r="D18" s="28" t="n">
        <f aca="false">D11/D21*100</f>
        <v>90.29082774049218</v>
      </c>
      <c r="E18" s="28" t="n">
        <f aca="false">E11/E21*100</f>
        <v>90.28169014084507</v>
      </c>
      <c r="F18" s="14" t="n">
        <f aca="false">D18-E18</f>
        <v>0.009137599647104366</v>
      </c>
      <c r="G18" s="15" t="n">
        <f aca="false">D18/E18-1</f>
        <v>1.0121210217550747E-4</v>
      </c>
      <c r="H18" s="16"/>
      <c r="J18" s="17"/>
      <c r="K18" s="17"/>
      <c r="L18" s="17"/>
      <c r="M18" s="17"/>
    </row>
    <row r="19" customFormat="false" ht="44.2" hidden="false" customHeight="false" outlineLevel="0" collapsed="false">
      <c r="A19" s="11" t="s">
        <v>36</v>
      </c>
      <c r="B19" s="12" t="s">
        <v>37</v>
      </c>
      <c r="C19" s="10" t="s">
        <v>16</v>
      </c>
      <c r="D19" s="26" t="n">
        <f aca="false">D7/D40*10000</f>
        <v>415.61324535980765</v>
      </c>
      <c r="E19" s="26" t="n">
        <f aca="false">E7/E40*10000</f>
        <v>395.6797601691957</v>
      </c>
      <c r="F19" s="14" t="n">
        <f aca="false">D19-E19</f>
        <v>19.933485190611975</v>
      </c>
      <c r="G19" s="15" t="n">
        <f aca="false">D19/E19-1</f>
        <v>0.05037782367763333</v>
      </c>
      <c r="H19" s="16"/>
      <c r="J19" s="17"/>
      <c r="K19" s="17"/>
      <c r="L19" s="17"/>
      <c r="M19" s="17"/>
    </row>
    <row r="20" customFormat="false" ht="44.2" hidden="false" customHeight="false" outlineLevel="0" collapsed="false">
      <c r="A20" s="11" t="s">
        <v>38</v>
      </c>
      <c r="B20" s="12" t="s">
        <v>39</v>
      </c>
      <c r="C20" s="10" t="s">
        <v>16</v>
      </c>
      <c r="D20" s="26" t="n">
        <f aca="false">D7/D40*1000</f>
        <v>41.561324535980766</v>
      </c>
      <c r="E20" s="26" t="n">
        <f aca="false">E7/E40*1000</f>
        <v>39.567976016919566</v>
      </c>
      <c r="F20" s="14" t="n">
        <f aca="false">D20-E20</f>
        <v>1.9933485190612004</v>
      </c>
      <c r="G20" s="15" t="n">
        <f aca="false">D20/E20-1</f>
        <v>0.05037782367763333</v>
      </c>
      <c r="H20" s="16"/>
      <c r="J20" s="17"/>
      <c r="K20" s="17"/>
      <c r="L20" s="17"/>
      <c r="M20" s="17"/>
    </row>
    <row r="21" customFormat="false" ht="29.95" hidden="false" customHeight="false" outlineLevel="0" collapsed="false">
      <c r="A21" s="11" t="s">
        <v>40</v>
      </c>
      <c r="B21" s="12" t="s">
        <v>41</v>
      </c>
      <c r="C21" s="10" t="s">
        <v>16</v>
      </c>
      <c r="D21" s="23" t="n">
        <v>2235.0</v>
      </c>
      <c r="E21" s="23" t="n">
        <v>2130.0</v>
      </c>
      <c r="F21" s="14" t="n">
        <f aca="false">D21-E21</f>
        <v>105.0</v>
      </c>
      <c r="G21" s="15" t="n">
        <f aca="false">D21/E21-1</f>
        <v>0.04929577464788726</v>
      </c>
      <c r="H21" s="16"/>
      <c r="J21" s="17" t="n">
        <v>2151.0</v>
      </c>
      <c r="K21" s="17" t="n">
        <v>2056.0</v>
      </c>
      <c r="L21" s="17" t="n">
        <f aca="false">D21-J21</f>
        <v>84.0</v>
      </c>
      <c r="M21" s="17" t="n">
        <f aca="false">E21-K21</f>
        <v>74.0</v>
      </c>
    </row>
    <row r="22" customFormat="false" ht="29.95" hidden="false" customHeight="false" outlineLevel="0" collapsed="false">
      <c r="A22" s="11" t="s">
        <v>42</v>
      </c>
      <c r="B22" s="29" t="s">
        <v>43</v>
      </c>
      <c r="C22" s="10" t="s">
        <v>44</v>
      </c>
      <c r="D22" s="13" t="n">
        <f aca="false">D10+D15+D23+D26</f>
        <v>4999.0</v>
      </c>
      <c r="E22" s="13" t="n">
        <f aca="false">E10+E15+E23+E26</f>
        <v>4896.0</v>
      </c>
      <c r="F22" s="14" t="n">
        <f aca="false">D22-E22</f>
        <v>103.0</v>
      </c>
      <c r="G22" s="15" t="n">
        <f aca="false">D22/E22-1</f>
        <v>0.02103758169934644</v>
      </c>
      <c r="H22" s="16"/>
      <c r="J22" s="17"/>
      <c r="K22" s="17"/>
      <c r="L22" s="17"/>
      <c r="M22" s="17"/>
    </row>
    <row r="23" customFormat="false" ht="17.35" hidden="false" customHeight="false" outlineLevel="0" collapsed="false">
      <c r="A23" s="11" t="s">
        <v>45</v>
      </c>
      <c r="B23" s="18" t="s">
        <v>18</v>
      </c>
      <c r="C23" s="19" t="s">
        <v>44</v>
      </c>
      <c r="D23" s="24" t="n">
        <f aca="false">D24+D25</f>
        <v>742.0</v>
      </c>
      <c r="E23" s="24" t="n">
        <f aca="false">E24+E25</f>
        <v>741.0</v>
      </c>
      <c r="F23" s="14" t="n">
        <f aca="false">D23-E23</f>
        <v>1.0</v>
      </c>
      <c r="G23" s="15" t="n">
        <f aca="false">D23/E23-1</f>
        <v>0.0013495276653170407</v>
      </c>
      <c r="H23" s="16"/>
      <c r="J23" s="17"/>
      <c r="K23" s="17"/>
      <c r="L23" s="17"/>
      <c r="M23" s="17"/>
    </row>
    <row r="24" customFormat="false" ht="17.35" hidden="false" customHeight="false" outlineLevel="0" collapsed="false">
      <c r="A24" s="11" t="s">
        <v>46</v>
      </c>
      <c r="B24" s="21" t="s">
        <v>20</v>
      </c>
      <c r="C24" s="22" t="s">
        <v>44</v>
      </c>
      <c r="D24" s="23" t="n">
        <v>742.0</v>
      </c>
      <c r="E24" s="23" t="n">
        <v>741.0</v>
      </c>
      <c r="F24" s="14" t="n">
        <f aca="false">D24-E24</f>
        <v>1.0</v>
      </c>
      <c r="G24" s="15" t="n">
        <f aca="false">D24/E24-1</f>
        <v>0.0013495276653170407</v>
      </c>
      <c r="H24" s="16"/>
      <c r="J24" s="17" t="n">
        <v>656.0</v>
      </c>
      <c r="K24" s="17" t="n">
        <v>653.0</v>
      </c>
      <c r="L24" s="17" t="n">
        <f aca="false">D24-J24</f>
        <v>86.0</v>
      </c>
      <c r="M24" s="17" t="n">
        <f aca="false">E24-K24</f>
        <v>88.0</v>
      </c>
    </row>
    <row r="25" customFormat="false" ht="17.35" hidden="false" customHeight="false" outlineLevel="0" collapsed="false">
      <c r="A25" s="11" t="s">
        <v>47</v>
      </c>
      <c r="B25" s="21" t="s">
        <v>22</v>
      </c>
      <c r="C25" s="22" t="s">
        <v>44</v>
      </c>
      <c r="D25" s="23" t="n">
        <v>0.0</v>
      </c>
      <c r="E25" s="23" t="n">
        <v>0.0</v>
      </c>
      <c r="F25" s="14" t="n">
        <f aca="false">D25-E25</f>
        <v>0.0</v>
      </c>
      <c r="G25" s="15" t="e">
        <f aca="false">D25/E25-1</f>
        <v>#DIV/0!</v>
      </c>
      <c r="H25" s="16"/>
      <c r="J25" s="17" t="n">
        <v>0.0</v>
      </c>
      <c r="K25" s="17" t="n">
        <v>0.0</v>
      </c>
      <c r="L25" s="17" t="n">
        <f aca="false">D25-J25</f>
        <v>0.0</v>
      </c>
      <c r="M25" s="17" t="n">
        <f aca="false">E25-K25</f>
        <v>0.0</v>
      </c>
    </row>
    <row r="26" customFormat="false" ht="17.35" hidden="false" customHeight="true" outlineLevel="0" collapsed="false">
      <c r="A26" s="11" t="s">
        <v>48</v>
      </c>
      <c r="B26" s="18" t="s">
        <v>24</v>
      </c>
      <c r="C26" s="19" t="s">
        <v>44</v>
      </c>
      <c r="D26" s="24" t="n">
        <f aca="false">D29+D30</f>
        <v>2459.0</v>
      </c>
      <c r="E26" s="24" t="n">
        <f aca="false">E29+E30</f>
        <v>2452.0</v>
      </c>
      <c r="F26" s="14" t="n">
        <f aca="false">D26-E26</f>
        <v>7.0</v>
      </c>
      <c r="G26" s="15" t="n">
        <f aca="false">D26/E26-1</f>
        <v>0.0028548123980423057</v>
      </c>
      <c r="H26" s="16"/>
      <c r="J26" s="17"/>
      <c r="K26" s="17"/>
      <c r="L26" s="17"/>
      <c r="M26" s="17"/>
    </row>
    <row r="27" customFormat="false" ht="58.45" hidden="false" customHeight="false" outlineLevel="0" collapsed="false">
      <c r="A27" s="11"/>
      <c r="B27" s="30" t="s">
        <v>25</v>
      </c>
      <c r="C27" s="22" t="s">
        <v>44</v>
      </c>
      <c r="D27" s="23" t="n">
        <v>2293.0</v>
      </c>
      <c r="E27" s="23"/>
      <c r="F27" s="14"/>
      <c r="G27" s="15"/>
      <c r="H27" s="16"/>
      <c r="J27" s="17"/>
      <c r="K27" s="17"/>
      <c r="L27" s="17"/>
      <c r="M27" s="17"/>
    </row>
    <row r="28" customFormat="false" ht="17.35" hidden="false" customHeight="false" outlineLevel="0" collapsed="false">
      <c r="A28" s="11"/>
      <c r="B28" s="30" t="s">
        <v>26</v>
      </c>
      <c r="C28" s="22" t="s">
        <v>27</v>
      </c>
      <c r="D28" s="31" t="n">
        <f aca="false">D26/D27*100</f>
        <v>107.23942433493241</v>
      </c>
      <c r="E28" s="23"/>
      <c r="F28" s="14"/>
      <c r="G28" s="15"/>
      <c r="H28" s="16"/>
      <c r="J28" s="17"/>
      <c r="K28" s="17"/>
      <c r="L28" s="17"/>
      <c r="M28" s="17"/>
    </row>
    <row r="29" customFormat="false" ht="17.35" hidden="false" customHeight="false" outlineLevel="0" collapsed="false">
      <c r="A29" s="11" t="s">
        <v>49</v>
      </c>
      <c r="B29" s="21" t="s">
        <v>20</v>
      </c>
      <c r="C29" s="22" t="s">
        <v>44</v>
      </c>
      <c r="D29" s="23" t="n">
        <v>1309.0</v>
      </c>
      <c r="E29" s="23" t="n">
        <v>1302.0</v>
      </c>
      <c r="F29" s="14" t="n">
        <f aca="false">D29-E29</f>
        <v>7.0</v>
      </c>
      <c r="G29" s="15" t="n">
        <f aca="false">D29/E29-1</f>
        <v>0.005376344086021501</v>
      </c>
      <c r="H29" s="16"/>
      <c r="J29" s="17" t="n">
        <v>1231.0</v>
      </c>
      <c r="K29" s="17" t="n">
        <v>1230.0</v>
      </c>
      <c r="L29" s="17" t="n">
        <f aca="false">D29-J29</f>
        <v>78.0</v>
      </c>
      <c r="M29" s="17" t="n">
        <f aca="false">E29-K29</f>
        <v>72.0</v>
      </c>
    </row>
    <row r="30" customFormat="false" ht="17.35" hidden="false" customHeight="false" outlineLevel="0" collapsed="false">
      <c r="A30" s="11" t="s">
        <v>50</v>
      </c>
      <c r="B30" s="21" t="s">
        <v>22</v>
      </c>
      <c r="C30" s="22" t="s">
        <v>44</v>
      </c>
      <c r="D30" s="23" t="n">
        <v>1150.0</v>
      </c>
      <c r="E30" s="23" t="n">
        <v>1150.0</v>
      </c>
      <c r="F30" s="14" t="n">
        <f aca="false">D30-E30</f>
        <v>0.0</v>
      </c>
      <c r="G30" s="15" t="n">
        <f aca="false">D30/E30-1</f>
        <v>0.0</v>
      </c>
      <c r="H30" s="16"/>
      <c r="J30" s="17" t="s">
        <v>238</v>
      </c>
      <c r="K30" s="17" t="n">
        <v>1072.0</v>
      </c>
      <c r="L30" s="17" t="e">
        <f aca="false">D30-J30</f>
        <v>#VALUE!</v>
      </c>
      <c r="M30" s="17" t="n">
        <f aca="false">E30-K30</f>
        <v>78.0</v>
      </c>
    </row>
    <row r="31" customFormat="false" ht="58.45" hidden="false" customHeight="false" outlineLevel="0" collapsed="false">
      <c r="A31" s="11" t="s">
        <v>51</v>
      </c>
      <c r="B31" s="12" t="s">
        <v>52</v>
      </c>
      <c r="C31" s="10" t="s">
        <v>27</v>
      </c>
      <c r="D31" s="26" t="n">
        <f aca="false">D22/D34*100</f>
        <v>28.822647601476014</v>
      </c>
      <c r="E31" s="26" t="n">
        <f aca="false">E22/E34*100</f>
        <v>27.942015751626524</v>
      </c>
      <c r="F31" s="14" t="n">
        <f aca="false">D31-E31</f>
        <v>0.8806318498494896</v>
      </c>
      <c r="G31" s="15" t="n">
        <f aca="false">D31/E31-1</f>
        <v>0.031516403744000776</v>
      </c>
      <c r="H31" s="16"/>
      <c r="J31" s="17"/>
      <c r="K31" s="17"/>
      <c r="L31" s="17"/>
      <c r="M31" s="17"/>
    </row>
    <row r="32" customFormat="false" ht="29.95" hidden="false" customHeight="false" outlineLevel="0" collapsed="false">
      <c r="A32" s="11" t="s">
        <v>53</v>
      </c>
      <c r="B32" s="27" t="s">
        <v>54</v>
      </c>
      <c r="C32" s="22" t="s">
        <v>27</v>
      </c>
      <c r="D32" s="28" t="n">
        <f aca="false">(D23+D10)/D34*100</f>
        <v>4.278136531365314</v>
      </c>
      <c r="E32" s="28" t="n">
        <f aca="false">(E23+E10)/E34*100</f>
        <v>4.228969295742495</v>
      </c>
      <c r="F32" s="14" t="n">
        <f aca="false">D32-E32</f>
        <v>0.04916723562281966</v>
      </c>
      <c r="G32" s="15" t="n">
        <f aca="false">D32/E32-1</f>
        <v>0.011626292882362277</v>
      </c>
      <c r="H32" s="16"/>
      <c r="J32" s="17"/>
      <c r="K32" s="17"/>
      <c r="L32" s="17"/>
      <c r="M32" s="17"/>
    </row>
    <row r="33" customFormat="false" ht="29.95" hidden="false" customHeight="false" outlineLevel="0" collapsed="false">
      <c r="A33" s="11" t="s">
        <v>55</v>
      </c>
      <c r="B33" s="27" t="s">
        <v>56</v>
      </c>
      <c r="C33" s="22" t="s">
        <v>27</v>
      </c>
      <c r="D33" s="28" t="n">
        <f aca="false">(D15+D26)/D34*100</f>
        <v>24.5445110701107</v>
      </c>
      <c r="E33" s="28" t="n">
        <f aca="false">(E15+E26)/E34*100</f>
        <v>23.713046455884033</v>
      </c>
      <c r="F33" s="14" t="n">
        <f aca="false">D33-E33</f>
        <v>0.8314646142266682</v>
      </c>
      <c r="G33" s="15" t="n">
        <f aca="false">D33/E33-1</f>
        <v>0.035063593190083564</v>
      </c>
      <c r="H33" s="16"/>
      <c r="J33" s="17"/>
      <c r="K33" s="17"/>
      <c r="L33" s="17"/>
      <c r="M33" s="17"/>
    </row>
    <row r="34" customFormat="false" ht="81.0" hidden="false" customHeight="true" outlineLevel="0" collapsed="false">
      <c r="A34" s="11" t="s">
        <v>57</v>
      </c>
      <c r="B34" s="32" t="s">
        <v>58</v>
      </c>
      <c r="C34" s="10" t="s">
        <v>44</v>
      </c>
      <c r="D34" s="23" t="n">
        <v>17344.0</v>
      </c>
      <c r="E34" s="23" t="n">
        <v>17522.0</v>
      </c>
      <c r="F34" s="14" t="n">
        <f aca="false">D34-E34</f>
        <v>-178.0</v>
      </c>
      <c r="G34" s="15" t="n">
        <f aca="false">D34/E34-1</f>
        <v>-0.01015865768747859</v>
      </c>
      <c r="H34" s="16" t="s">
        <v>239</v>
      </c>
      <c r="J34" s="17" t="n">
        <v>17778.0</v>
      </c>
      <c r="K34" s="17" t="n">
        <v>17656.0</v>
      </c>
      <c r="L34" s="17" t="n">
        <f aca="false">D34-J34</f>
        <v>-434.0</v>
      </c>
      <c r="M34" s="17" t="n">
        <f aca="false">E34-K34</f>
        <v>-134.0</v>
      </c>
    </row>
    <row r="35" customFormat="false" ht="58.45" hidden="false" customHeight="false" outlineLevel="0" collapsed="false">
      <c r="A35" s="11" t="s">
        <v>59</v>
      </c>
      <c r="B35" s="32" t="s">
        <v>60</v>
      </c>
      <c r="C35" s="10" t="s">
        <v>27</v>
      </c>
      <c r="D35" s="14" t="n">
        <f aca="false">(D37+D38)/D39*100</f>
        <v>25.346020761245676</v>
      </c>
      <c r="E35" s="14" t="n">
        <f aca="false">(E37+E38)/E39*100</f>
        <v>24.206161137440755</v>
      </c>
      <c r="F35" s="14" t="n">
        <f aca="false">D35-E35</f>
        <v>1.1398596238049201</v>
      </c>
      <c r="G35" s="15" t="n">
        <f aca="false">D35/E35-1</f>
        <v>0.047089648677990814</v>
      </c>
      <c r="H35" s="16"/>
      <c r="J35" s="17"/>
      <c r="K35" s="17"/>
      <c r="L35" s="17"/>
      <c r="M35" s="17"/>
    </row>
    <row r="36" customFormat="false" ht="58.45" hidden="false" customHeight="false" outlineLevel="0" collapsed="false">
      <c r="A36" s="11" t="s">
        <v>61</v>
      </c>
      <c r="B36" s="32" t="s">
        <v>62</v>
      </c>
      <c r="C36" s="10" t="s">
        <v>27</v>
      </c>
      <c r="D36" s="14" t="n">
        <f aca="false">D38/D39*100</f>
        <v>16.176470588235293</v>
      </c>
      <c r="E36" s="14" t="n">
        <f aca="false">E38/E39*100</f>
        <v>15.42654028436019</v>
      </c>
      <c r="F36" s="14" t="n">
        <f aca="false">D36-E36</f>
        <v>0.7499303038751037</v>
      </c>
      <c r="G36" s="15" t="n">
        <f aca="false">D36/E36-1</f>
        <v>0.04861299358453053</v>
      </c>
      <c r="H36" s="16"/>
      <c r="J36" s="17"/>
      <c r="K36" s="17"/>
      <c r="L36" s="17"/>
      <c r="M36" s="17"/>
    </row>
    <row r="37" customFormat="false" ht="29.95" hidden="false" customHeight="false" outlineLevel="0" collapsed="false">
      <c r="A37" s="11" t="s">
        <v>63</v>
      </c>
      <c r="B37" s="32" t="s">
        <v>64</v>
      </c>
      <c r="C37" s="22" t="s">
        <v>44</v>
      </c>
      <c r="D37" s="23" t="n">
        <v>742.0</v>
      </c>
      <c r="E37" s="23" t="n">
        <v>741.0</v>
      </c>
      <c r="F37" s="14" t="n">
        <f aca="false">D37-E37</f>
        <v>1.0</v>
      </c>
      <c r="G37" s="15" t="n">
        <f aca="false">D37/E37-1</f>
        <v>0.0013495276653170407</v>
      </c>
      <c r="H37" s="16"/>
      <c r="J37" s="17" t="n">
        <v>656.0</v>
      </c>
      <c r="K37" s="17" t="n">
        <v>653.0</v>
      </c>
      <c r="L37" s="17" t="n">
        <f aca="false">D37-J37</f>
        <v>86.0</v>
      </c>
      <c r="M37" s="17" t="n">
        <f aca="false">E37-K37</f>
        <v>88.0</v>
      </c>
    </row>
    <row r="38" customFormat="false" ht="29.95" hidden="false" customHeight="false" outlineLevel="0" collapsed="false">
      <c r="A38" s="11" t="s">
        <v>65</v>
      </c>
      <c r="B38" s="32" t="s">
        <v>66</v>
      </c>
      <c r="C38" s="22" t="s">
        <v>44</v>
      </c>
      <c r="D38" s="23" t="n">
        <v>1309.0</v>
      </c>
      <c r="E38" s="23" t="n">
        <v>1302.0</v>
      </c>
      <c r="F38" s="14" t="n">
        <f aca="false">D38-E38</f>
        <v>7.0</v>
      </c>
      <c r="G38" s="15" t="n">
        <f aca="false">D38/E38-1</f>
        <v>0.005376344086021501</v>
      </c>
      <c r="H38" s="16"/>
      <c r="J38" s="17" t="n">
        <v>1231.0</v>
      </c>
      <c r="K38" s="17" t="n">
        <v>1230.0</v>
      </c>
      <c r="L38" s="17" t="n">
        <f aca="false">D38-J38</f>
        <v>78.0</v>
      </c>
      <c r="M38" s="17" t="n">
        <f aca="false">E38-K38</f>
        <v>72.0</v>
      </c>
    </row>
    <row r="39" customFormat="false" ht="147.0" hidden="false" customHeight="true" outlineLevel="0" collapsed="false">
      <c r="A39" s="11" t="s">
        <v>67</v>
      </c>
      <c r="B39" s="32" t="s">
        <v>68</v>
      </c>
      <c r="C39" s="22" t="s">
        <v>44</v>
      </c>
      <c r="D39" s="23" t="n">
        <v>8092.0</v>
      </c>
      <c r="E39" s="23" t="n">
        <v>8440.0</v>
      </c>
      <c r="F39" s="14" t="n">
        <f aca="false">D39-E39</f>
        <v>-348.0</v>
      </c>
      <c r="G39" s="15" t="n">
        <f aca="false">D39/E39-1</f>
        <v>-0.041232227488151696</v>
      </c>
      <c r="H39" s="16" t="s">
        <v>240</v>
      </c>
      <c r="J39" s="17" t="n">
        <v>8632.0</v>
      </c>
      <c r="K39" s="17" t="n">
        <v>8628.0</v>
      </c>
      <c r="L39" s="17" t="n">
        <f aca="false">D39-J39</f>
        <v>-540.0</v>
      </c>
      <c r="M39" s="17" t="n">
        <f aca="false">E39-K39</f>
        <v>-188.0</v>
      </c>
    </row>
    <row r="40" customFormat="false" ht="29.95" hidden="false" customHeight="false" outlineLevel="0" collapsed="false">
      <c r="A40" s="11" t="s">
        <v>69</v>
      </c>
      <c r="B40" s="32" t="s">
        <v>70</v>
      </c>
      <c r="C40" s="10" t="s">
        <v>44</v>
      </c>
      <c r="D40" s="23" t="n">
        <v>48651.0</v>
      </c>
      <c r="E40" s="23" t="n">
        <v>48701.0</v>
      </c>
      <c r="F40" s="14" t="n">
        <f aca="false">D40-E40</f>
        <v>-50.0</v>
      </c>
      <c r="G40" s="15" t="n">
        <f aca="false">D40/E40-1</f>
        <v>-0.0010266729635941552</v>
      </c>
      <c r="H40" s="16" t="s">
        <v>241</v>
      </c>
      <c r="J40" s="17" t="n">
        <v>48676.0</v>
      </c>
      <c r="K40" s="17" t="n">
        <v>48702.0</v>
      </c>
      <c r="L40" s="17" t="n">
        <f aca="false">D40-J40</f>
        <v>-25.0</v>
      </c>
      <c r="M40" s="17" t="n">
        <f aca="false">E40-K40</f>
        <v>-1.0</v>
      </c>
    </row>
    <row r="41" customFormat="false" ht="17.35" hidden="false" customHeight="false" outlineLevel="0" collapsed="false">
      <c r="A41" s="11" t="s">
        <v>71</v>
      </c>
      <c r="B41" s="12" t="s">
        <v>72</v>
      </c>
      <c r="C41" s="10" t="s">
        <v>73</v>
      </c>
      <c r="D41" s="14" t="n">
        <f aca="false">D42+D45</f>
        <v>7051.6</v>
      </c>
      <c r="E41" s="14" t="n">
        <f aca="false">E42+E45</f>
        <v>6737.9</v>
      </c>
      <c r="F41" s="14" t="n">
        <f aca="false">D41-E41</f>
        <v>313.7000000000007</v>
      </c>
      <c r="G41" s="15" t="n">
        <f aca="false">D41/E41-1</f>
        <v>0.04655753276243346</v>
      </c>
      <c r="H41" s="16"/>
      <c r="J41" s="17"/>
      <c r="K41" s="17"/>
      <c r="L41" s="17"/>
      <c r="M41" s="17"/>
    </row>
    <row r="42" customFormat="false" ht="17.35" hidden="false" customHeight="false" outlineLevel="0" collapsed="false">
      <c r="A42" s="11" t="s">
        <v>74</v>
      </c>
      <c r="B42" s="18" t="s">
        <v>18</v>
      </c>
      <c r="C42" s="19" t="s">
        <v>73</v>
      </c>
      <c r="D42" s="25" t="n">
        <f aca="false">D43+D44</f>
        <v>1182.3</v>
      </c>
      <c r="E42" s="25" t="n">
        <f aca="false">E43+E44</f>
        <v>1136.0</v>
      </c>
      <c r="F42" s="14" t="n">
        <f aca="false">D42-E42</f>
        <v>46.299999999999955</v>
      </c>
      <c r="G42" s="15" t="n">
        <f aca="false">D42/E42-1</f>
        <v>0.04075704225352106</v>
      </c>
      <c r="H42" s="16"/>
      <c r="J42" s="17"/>
      <c r="K42" s="17"/>
      <c r="L42" s="17"/>
      <c r="M42" s="17"/>
    </row>
    <row r="43" customFormat="false" ht="17.35" hidden="false" customHeight="false" outlineLevel="0" collapsed="false">
      <c r="A43" s="11" t="s">
        <v>75</v>
      </c>
      <c r="B43" s="21" t="s">
        <v>20</v>
      </c>
      <c r="C43" s="22" t="s">
        <v>73</v>
      </c>
      <c r="D43" s="33" t="n">
        <v>1182.3</v>
      </c>
      <c r="E43" s="33" t="n">
        <v>1136.0</v>
      </c>
      <c r="F43" s="14" t="n">
        <f aca="false">D43-E43</f>
        <v>46.299999999999955</v>
      </c>
      <c r="G43" s="15" t="n">
        <f aca="false">D43/E43-1</f>
        <v>0.04075704225352106</v>
      </c>
      <c r="H43" s="16"/>
      <c r="J43" s="17" t="n">
        <v>1219.9</v>
      </c>
      <c r="K43" s="17" t="n">
        <v>1156.9</v>
      </c>
      <c r="L43" s="17" t="n">
        <f aca="false">D43-J43</f>
        <v>-37.600000000000136</v>
      </c>
      <c r="M43" s="17" t="n">
        <f aca="false">E43-K43</f>
        <v>-20.90000000000009</v>
      </c>
    </row>
    <row r="44" customFormat="false" ht="17.35" hidden="false" customHeight="false" outlineLevel="0" collapsed="false">
      <c r="A44" s="11" t="s">
        <v>76</v>
      </c>
      <c r="B44" s="21" t="s">
        <v>22</v>
      </c>
      <c r="C44" s="22" t="s">
        <v>73</v>
      </c>
      <c r="D44" s="34" t="n">
        <v>0.0</v>
      </c>
      <c r="E44" s="34" t="n">
        <v>0.0</v>
      </c>
      <c r="F44" s="14" t="n">
        <f aca="false">D44-E44</f>
        <v>0.0</v>
      </c>
      <c r="G44" s="15" t="e">
        <f aca="false">D44/E44-1</f>
        <v>#DIV/0!</v>
      </c>
      <c r="H44" s="16"/>
      <c r="J44" s="17" t="n">
        <v>0.0</v>
      </c>
      <c r="K44" s="17" t="n">
        <v>0.0</v>
      </c>
      <c r="L44" s="17" t="n">
        <f aca="false">D44-J44</f>
        <v>0.0</v>
      </c>
      <c r="M44" s="17" t="n">
        <f aca="false">E44-K44</f>
        <v>0.0</v>
      </c>
    </row>
    <row r="45" customFormat="false" ht="17.35" hidden="false" customHeight="false" outlineLevel="0" collapsed="false">
      <c r="A45" s="11" t="s">
        <v>77</v>
      </c>
      <c r="B45" s="18" t="s">
        <v>24</v>
      </c>
      <c r="C45" s="19" t="s">
        <v>73</v>
      </c>
      <c r="D45" s="25" t="n">
        <f aca="false">D46+D47</f>
        <v>5869.3</v>
      </c>
      <c r="E45" s="25" t="n">
        <f aca="false">E46+E47</f>
        <v>5601.9</v>
      </c>
      <c r="F45" s="14" t="n">
        <f aca="false">D45-E45</f>
        <v>267.40000000000055</v>
      </c>
      <c r="G45" s="15" t="n">
        <f aca="false">D45/E45-1</f>
        <v>0.047733804602010155</v>
      </c>
      <c r="H45" s="16"/>
      <c r="J45" s="17"/>
      <c r="K45" s="17"/>
      <c r="L45" s="17"/>
      <c r="M45" s="17"/>
    </row>
    <row r="46" customFormat="false" ht="17.35" hidden="false" customHeight="false" outlineLevel="0" collapsed="false">
      <c r="A46" s="11" t="s">
        <v>78</v>
      </c>
      <c r="B46" s="21" t="s">
        <v>20</v>
      </c>
      <c r="C46" s="22" t="s">
        <v>73</v>
      </c>
      <c r="D46" s="23" t="n">
        <v>3951.0</v>
      </c>
      <c r="E46" s="23" t="n">
        <v>3758.7</v>
      </c>
      <c r="F46" s="14" t="n">
        <f aca="false">D46-E46</f>
        <v>192.30000000000018</v>
      </c>
      <c r="G46" s="15" t="n">
        <f aca="false">D46/E46-1</f>
        <v>0.051161305770612175</v>
      </c>
      <c r="H46" s="16"/>
      <c r="J46" s="17" t="n">
        <v>1777.4</v>
      </c>
      <c r="K46" s="17" t="n">
        <v>1686.4</v>
      </c>
      <c r="L46" s="17" t="n">
        <f aca="false">D46-J46</f>
        <v>2173.6</v>
      </c>
      <c r="M46" s="17" t="n">
        <f aca="false">E46-K46</f>
        <v>2072.2999999999997</v>
      </c>
    </row>
    <row r="47" customFormat="false" ht="17.35" hidden="false" customHeight="false" outlineLevel="0" collapsed="false">
      <c r="A47" s="11" t="s">
        <v>79</v>
      </c>
      <c r="B47" s="21" t="s">
        <v>22</v>
      </c>
      <c r="C47" s="22" t="s">
        <v>73</v>
      </c>
      <c r="D47" s="23" t="n">
        <v>1918.3</v>
      </c>
      <c r="E47" s="23" t="n">
        <v>1843.2</v>
      </c>
      <c r="F47" s="14" t="n">
        <f aca="false">D47-E47</f>
        <v>75.09999999999991</v>
      </c>
      <c r="G47" s="15" t="n">
        <f aca="false">D47/E47-1</f>
        <v>0.04074435763888884</v>
      </c>
      <c r="H47" s="16"/>
      <c r="J47" s="17" t="n">
        <v>1546.2</v>
      </c>
      <c r="K47" s="17" t="n">
        <v>1466.2</v>
      </c>
      <c r="L47" s="17" t="n">
        <f aca="false">D47-J47</f>
        <v>372.0999999999999</v>
      </c>
      <c r="M47" s="17" t="n">
        <f aca="false">E47-K47</f>
        <v>377.0</v>
      </c>
    </row>
    <row r="48" customFormat="false" ht="44.2" hidden="false" customHeight="false" outlineLevel="0" collapsed="false">
      <c r="A48" s="11" t="s">
        <v>80</v>
      </c>
      <c r="B48" s="12" t="s">
        <v>81</v>
      </c>
      <c r="C48" s="10" t="s">
        <v>27</v>
      </c>
      <c r="D48" s="26" t="n">
        <f aca="false">D41/D51*100</f>
        <v>28.86427454543966</v>
      </c>
      <c r="E48" s="26" t="n">
        <f aca="false">E41/E51*100</f>
        <v>28.864014119501707</v>
      </c>
      <c r="F48" s="14" t="n">
        <f aca="false">D48-E48</f>
        <v>2.60425937952391E-4</v>
      </c>
      <c r="G48" s="15" t="n">
        <f aca="false">D48/E48-1</f>
        <v>9.022512838186003E-6</v>
      </c>
      <c r="H48" s="16"/>
      <c r="J48" s="17"/>
      <c r="K48" s="17"/>
      <c r="L48" s="17"/>
      <c r="M48" s="17"/>
    </row>
    <row r="49" customFormat="false" ht="17.35" hidden="false" customHeight="false" outlineLevel="0" collapsed="false">
      <c r="A49" s="11" t="s">
        <v>82</v>
      </c>
      <c r="B49" s="27" t="s">
        <v>83</v>
      </c>
      <c r="C49" s="22" t="s">
        <v>27</v>
      </c>
      <c r="D49" s="28" t="n">
        <f aca="false">D42/D51*100</f>
        <v>4.839501927941646</v>
      </c>
      <c r="E49" s="28" t="n">
        <f aca="false">E42/E51*100</f>
        <v>4.8664301992837435</v>
      </c>
      <c r="F49" s="14" t="n">
        <f aca="false">D49-E49</f>
        <v>-0.026928271342097965</v>
      </c>
      <c r="G49" s="15" t="n">
        <f aca="false">D49/E49-1</f>
        <v>-0.005533475307230584</v>
      </c>
      <c r="H49" s="16" t="s">
        <v>244</v>
      </c>
      <c r="J49" s="17"/>
      <c r="K49" s="17"/>
      <c r="L49" s="17"/>
      <c r="M49" s="17"/>
    </row>
    <row r="50" customFormat="false" ht="17.35" hidden="false" customHeight="false" outlineLevel="0" collapsed="false">
      <c r="A50" s="11" t="s">
        <v>84</v>
      </c>
      <c r="B50" s="27" t="s">
        <v>85</v>
      </c>
      <c r="C50" s="22" t="s">
        <v>27</v>
      </c>
      <c r="D50" s="28" t="n">
        <f aca="false">D45/D51*100</f>
        <v>24.024772617498012</v>
      </c>
      <c r="E50" s="28" t="n">
        <f aca="false">E45/E51*100</f>
        <v>23.99758392021796</v>
      </c>
      <c r="F50" s="14" t="n">
        <f aca="false">D50-E50</f>
        <v>0.02718869728005302</v>
      </c>
      <c r="G50" s="15" t="n">
        <f aca="false">D50/E50-1</f>
        <v>0.00113297644339716</v>
      </c>
      <c r="H50" s="16"/>
      <c r="J50" s="17"/>
      <c r="K50" s="17"/>
      <c r="L50" s="17"/>
      <c r="M50" s="17"/>
    </row>
    <row r="51" customFormat="false" ht="29.95" hidden="false" customHeight="false" outlineLevel="0" collapsed="false">
      <c r="A51" s="11" t="s">
        <v>86</v>
      </c>
      <c r="B51" s="32" t="s">
        <v>87</v>
      </c>
      <c r="C51" s="10" t="s">
        <v>73</v>
      </c>
      <c r="D51" s="23" t="n">
        <v>24430.2</v>
      </c>
      <c r="E51" s="23" t="n">
        <v>23343.6</v>
      </c>
      <c r="F51" s="14" t="n">
        <f aca="false">D51-E51</f>
        <v>1086.6000000000022</v>
      </c>
      <c r="G51" s="15" t="n">
        <f aca="false">D51/E51-1</f>
        <v>0.046548090268853315</v>
      </c>
      <c r="H51" s="16"/>
      <c r="J51" s="17" t="n">
        <v>24430.6</v>
      </c>
      <c r="K51" s="17" t="n">
        <v>23343.8</v>
      </c>
      <c r="L51" s="17" t="n">
        <f aca="false">D51-J51</f>
        <v>-0.3999999999978172</v>
      </c>
      <c r="M51" s="17" t="n">
        <f aca="false">E51-K51</f>
        <v>-0.2000000000007276</v>
      </c>
    </row>
    <row r="52" customFormat="false" ht="29.95" hidden="false" customHeight="false" outlineLevel="0" collapsed="false">
      <c r="A52" s="11" t="s">
        <v>88</v>
      </c>
      <c r="B52" s="12" t="s">
        <v>89</v>
      </c>
      <c r="C52" s="10" t="s">
        <v>73</v>
      </c>
      <c r="D52" s="14" t="n">
        <f aca="false">D53+D56</f>
        <v>176.8</v>
      </c>
      <c r="E52" s="14" t="n">
        <f aca="false">E53+E56</f>
        <v>176.0</v>
      </c>
      <c r="F52" s="14" t="n">
        <f aca="false">D52-E52</f>
        <v>0.8000000000000114</v>
      </c>
      <c r="G52" s="15" t="n">
        <f aca="false">D52/E52-1</f>
        <v>0.00454545454545463</v>
      </c>
      <c r="H52" s="16"/>
      <c r="J52" s="17"/>
      <c r="K52" s="17"/>
      <c r="L52" s="17"/>
      <c r="M52" s="17"/>
    </row>
    <row r="53" customFormat="false" ht="17.35" hidden="false" customHeight="false" outlineLevel="0" collapsed="false">
      <c r="A53" s="11" t="s">
        <v>90</v>
      </c>
      <c r="B53" s="18" t="s">
        <v>18</v>
      </c>
      <c r="C53" s="19" t="s">
        <v>73</v>
      </c>
      <c r="D53" s="25" t="n">
        <f aca="false">D54+D55</f>
        <v>78.0</v>
      </c>
      <c r="E53" s="25" t="n">
        <f aca="false">E54+E55</f>
        <v>77.8</v>
      </c>
      <c r="F53" s="14" t="n">
        <f aca="false">D53-E53</f>
        <v>0.20000000000000284</v>
      </c>
      <c r="G53" s="15" t="n">
        <f aca="false">D53/E53-1</f>
        <v>0.0025706940874037354</v>
      </c>
      <c r="H53" s="16"/>
      <c r="J53" s="17"/>
      <c r="K53" s="17"/>
      <c r="L53" s="17"/>
      <c r="M53" s="17"/>
    </row>
    <row r="54" customFormat="false" ht="17.35" hidden="false" customHeight="false" outlineLevel="0" collapsed="false">
      <c r="A54" s="11" t="s">
        <v>91</v>
      </c>
      <c r="B54" s="21" t="s">
        <v>20</v>
      </c>
      <c r="C54" s="22" t="s">
        <v>73</v>
      </c>
      <c r="D54" s="23" t="n">
        <v>78.0</v>
      </c>
      <c r="E54" s="23" t="n">
        <v>77.8</v>
      </c>
      <c r="F54" s="14" t="n">
        <f aca="false">D54-E54</f>
        <v>0.20000000000000284</v>
      </c>
      <c r="G54" s="15" t="n">
        <f aca="false">D54/E54-1</f>
        <v>0.0025706940874037354</v>
      </c>
      <c r="H54" s="16"/>
      <c r="J54" s="17" t="n">
        <v>76.1</v>
      </c>
      <c r="K54" s="17" t="n">
        <v>75.2</v>
      </c>
      <c r="L54" s="17" t="n">
        <f aca="false">D54-J54</f>
        <v>1.9000000000000057</v>
      </c>
      <c r="M54" s="17" t="n">
        <f aca="false">E54-K54</f>
        <v>2.5999999999999943</v>
      </c>
    </row>
    <row r="55" customFormat="false" ht="17.35" hidden="false" customHeight="false" outlineLevel="0" collapsed="false">
      <c r="A55" s="11" t="s">
        <v>92</v>
      </c>
      <c r="B55" s="21" t="s">
        <v>22</v>
      </c>
      <c r="C55" s="22" t="s">
        <v>73</v>
      </c>
      <c r="D55" s="23" t="n">
        <v>0.0</v>
      </c>
      <c r="E55" s="23" t="n">
        <v>0.0</v>
      </c>
      <c r="F55" s="14" t="n">
        <f aca="false">D55-E55</f>
        <v>0.0</v>
      </c>
      <c r="G55" s="15" t="e">
        <f aca="false">D55/E55-1</f>
        <v>#DIV/0!</v>
      </c>
      <c r="H55" s="16"/>
      <c r="J55" s="17" t="n">
        <v>0.0</v>
      </c>
      <c r="K55" s="17" t="n">
        <v>0.0</v>
      </c>
      <c r="L55" s="17" t="n">
        <f aca="false">D55-J55</f>
        <v>0.0</v>
      </c>
      <c r="M55" s="17" t="n">
        <f aca="false">E55-K55</f>
        <v>0.0</v>
      </c>
    </row>
    <row r="56" customFormat="false" ht="17.35" hidden="false" customHeight="false" outlineLevel="0" collapsed="false">
      <c r="A56" s="11" t="s">
        <v>93</v>
      </c>
      <c r="B56" s="18" t="s">
        <v>24</v>
      </c>
      <c r="C56" s="19" t="s">
        <v>73</v>
      </c>
      <c r="D56" s="25" t="n">
        <f aca="false">D57+D58</f>
        <v>98.8</v>
      </c>
      <c r="E56" s="25" t="n">
        <f aca="false">E57+E58</f>
        <v>98.2</v>
      </c>
      <c r="F56" s="14" t="n">
        <f aca="false">D56-E56</f>
        <v>0.5999999999999943</v>
      </c>
      <c r="G56" s="15" t="n">
        <f aca="false">D56/E56-1</f>
        <v>0.006109979633401208</v>
      </c>
      <c r="H56" s="16"/>
      <c r="J56" s="17"/>
      <c r="K56" s="17"/>
      <c r="L56" s="17"/>
      <c r="M56" s="17"/>
    </row>
    <row r="57" customFormat="false" ht="17.35" hidden="false" customHeight="false" outlineLevel="0" collapsed="false">
      <c r="A57" s="11" t="s">
        <v>94</v>
      </c>
      <c r="B57" s="21" t="s">
        <v>20</v>
      </c>
      <c r="C57" s="22" t="s">
        <v>73</v>
      </c>
      <c r="D57" s="23" t="n">
        <v>63.8</v>
      </c>
      <c r="E57" s="23" t="n">
        <v>63.7</v>
      </c>
      <c r="F57" s="14" t="n">
        <f aca="false">D57-E57</f>
        <v>0.09999999999999432</v>
      </c>
      <c r="G57" s="15" t="n">
        <f aca="false">D57/E57-1</f>
        <v>0.0015698587127157548</v>
      </c>
      <c r="H57" s="16"/>
      <c r="J57" s="17" t="n">
        <v>29.1</v>
      </c>
      <c r="K57" s="17" t="n">
        <v>28.8</v>
      </c>
      <c r="L57" s="17" t="n">
        <f aca="false">D57-J57</f>
        <v>34.699999999999996</v>
      </c>
      <c r="M57" s="17" t="n">
        <f aca="false">E57-K57</f>
        <v>34.900000000000006</v>
      </c>
    </row>
    <row r="58" customFormat="false" ht="17.35" hidden="false" customHeight="false" outlineLevel="0" collapsed="false">
      <c r="A58" s="11" t="s">
        <v>95</v>
      </c>
      <c r="B58" s="21" t="s">
        <v>22</v>
      </c>
      <c r="C58" s="22" t="s">
        <v>73</v>
      </c>
      <c r="D58" s="23" t="n">
        <v>35.0</v>
      </c>
      <c r="E58" s="23" t="n">
        <v>34.5</v>
      </c>
      <c r="F58" s="14" t="n">
        <f aca="false">D58-E58</f>
        <v>0.5</v>
      </c>
      <c r="G58" s="15" t="n">
        <f aca="false">D58/E58-1</f>
        <v>0.01449275362318847</v>
      </c>
      <c r="H58" s="16"/>
      <c r="J58" s="17" t="n">
        <v>24.5</v>
      </c>
      <c r="K58" s="17" t="n">
        <v>24.2</v>
      </c>
      <c r="L58" s="17" t="n">
        <f aca="false">D58-J58</f>
        <v>10.5</v>
      </c>
      <c r="M58" s="17" t="n">
        <f aca="false">E58-K58</f>
        <v>10.3</v>
      </c>
    </row>
    <row r="59" customFormat="false" ht="37.0" hidden="false" customHeight="true" outlineLevel="0" collapsed="false">
      <c r="A59" s="11" t="s">
        <v>96</v>
      </c>
      <c r="B59" s="35" t="s">
        <v>97</v>
      </c>
      <c r="C59" s="36" t="s">
        <v>98</v>
      </c>
      <c r="D59" s="37" t="n">
        <v>6.91822432E8</v>
      </c>
      <c r="E59" s="38" t="n">
        <v>7.06456572E8</v>
      </c>
      <c r="F59" s="14" t="n">
        <f aca="false">D59-E59</f>
        <v>-1.463414E7</v>
      </c>
      <c r="G59" s="15" t="n">
        <f aca="false">D59/E59-1</f>
        <v>-0.020714847281511295</v>
      </c>
      <c r="H59" s="16" t="s">
        <v>242</v>
      </c>
      <c r="J59" s="17" t="s">
        <v>238</v>
      </c>
      <c r="K59" s="17" t="s">
        <v>238</v>
      </c>
      <c r="L59" s="17"/>
      <c r="M59" s="17"/>
    </row>
    <row r="60" customFormat="false" ht="58.45" hidden="false" customHeight="false" outlineLevel="0" collapsed="false">
      <c r="A60" s="11" t="s">
        <v>99</v>
      </c>
      <c r="B60" s="39" t="s">
        <v>100</v>
      </c>
      <c r="C60" s="36" t="s">
        <v>98</v>
      </c>
      <c r="D60" s="14" t="n">
        <f aca="false">D61+D62</f>
        <v>82637.0</v>
      </c>
      <c r="E60" s="13" t="n">
        <f aca="false">E61+E62</f>
        <v>40000.0</v>
      </c>
      <c r="F60" s="14" t="n">
        <f aca="false">D60-E60</f>
        <v>42637.0</v>
      </c>
      <c r="G60" s="15" t="n">
        <f aca="false">D60/E60-1</f>
        <v>1.065925</v>
      </c>
      <c r="H60" s="16" t="s">
        <v>244</v>
      </c>
      <c r="J60" s="17"/>
      <c r="K60" s="17"/>
      <c r="L60" s="17"/>
      <c r="M60" s="17"/>
    </row>
    <row r="61" customFormat="false" ht="58.45" hidden="false" customHeight="false" outlineLevel="0" collapsed="false">
      <c r="A61" s="11" t="s">
        <v>101</v>
      </c>
      <c r="B61" s="40" t="s">
        <v>102</v>
      </c>
      <c r="C61" s="36" t="s">
        <v>98</v>
      </c>
      <c r="D61" s="31" t="n">
        <v>82637.0</v>
      </c>
      <c r="E61" s="41" t="n">
        <v>40000.0</v>
      </c>
      <c r="F61" s="14" t="n">
        <f aca="false">D61-E61</f>
        <v>42637.0</v>
      </c>
      <c r="G61" s="15" t="n">
        <f aca="false">D61/E61-1</f>
        <v>1.065925</v>
      </c>
      <c r="H61" s="16" t="s">
        <v>243</v>
      </c>
      <c r="J61" s="17" t="s">
        <v>238</v>
      </c>
      <c r="K61" s="17" t="s">
        <v>238</v>
      </c>
      <c r="L61" s="17"/>
      <c r="M61" s="17"/>
    </row>
    <row r="62" customFormat="false" ht="44.2" hidden="false" customHeight="false" outlineLevel="0" collapsed="false">
      <c r="A62" s="11" t="s">
        <v>103</v>
      </c>
      <c r="B62" s="40" t="s">
        <v>104</v>
      </c>
      <c r="C62" s="36" t="s">
        <v>98</v>
      </c>
      <c r="D62" s="34" t="n">
        <v>0.0</v>
      </c>
      <c r="E62" s="23" t="n">
        <v>0.0</v>
      </c>
      <c r="F62" s="14" t="n">
        <f aca="false">D62-E62</f>
        <v>0.0</v>
      </c>
      <c r="G62" s="15" t="e">
        <f aca="false">D62/E62-1</f>
        <v>#DIV/0!</v>
      </c>
      <c r="H62" s="16"/>
      <c r="J62" s="17" t="s">
        <v>238</v>
      </c>
      <c r="K62" s="17" t="s">
        <v>238</v>
      </c>
      <c r="L62" s="17"/>
      <c r="M62" s="17"/>
    </row>
    <row r="63" customFormat="false" ht="12.8" hidden="false" customHeight="false" outlineLevel="0" collapsed="false">
      <c r="B63" s="42"/>
      <c r="C63" s="43"/>
      <c r="D63" s="43"/>
      <c r="E63" s="43"/>
      <c r="F63" s="43"/>
      <c r="G63" s="43"/>
    </row>
    <row r="64" customFormat="false" ht="15.7" hidden="false" customHeight="false" outlineLevel="0" collapsed="false">
      <c r="B64" s="44" t="s">
        <v>105</v>
      </c>
      <c r="C64" s="45"/>
      <c r="D64" s="46"/>
      <c r="E64" s="45"/>
      <c r="F64" s="47"/>
      <c r="G64" s="47"/>
    </row>
    <row r="65" customFormat="false" ht="12.8" hidden="false" customHeight="false" outlineLevel="0" collapsed="false">
      <c r="B65" s="48"/>
      <c r="C65" s="49"/>
      <c r="D65" s="50" t="s">
        <v>106</v>
      </c>
      <c r="E65" s="50"/>
      <c r="F65" s="51" t="s">
        <v>107</v>
      </c>
      <c r="G65" s="51" t="s">
        <v>107</v>
      </c>
    </row>
    <row r="66" customFormat="false" ht="12.8" hidden="false" customHeight="false" outlineLevel="0" collapsed="false">
      <c r="B66" s="48" t="s">
        <v>108</v>
      </c>
      <c r="C66" s="50"/>
      <c r="D66" s="50"/>
      <c r="E66" s="50"/>
      <c r="F66" s="50"/>
      <c r="G66" s="50"/>
    </row>
    <row r="67" customFormat="false" ht="12.8" hidden="false" customHeight="false" outlineLevel="0" collapsed="false">
      <c r="B67" s="48" t="s">
        <v>109</v>
      </c>
      <c r="C67" s="50"/>
      <c r="D67" s="50"/>
      <c r="E67" s="50"/>
      <c r="F67" s="50"/>
      <c r="G67" s="50"/>
    </row>
    <row r="68" customFormat="false" ht="12.8" hidden="false" customHeight="false" outlineLevel="0" collapsed="false">
      <c r="B68" s="52"/>
      <c r="C68" s="43"/>
      <c r="D68" s="43"/>
      <c r="E68" s="43"/>
      <c r="F68" s="43"/>
      <c r="G68" s="43"/>
    </row>
    <row r="69" customFormat="false" ht="15.7" hidden="false" customHeight="false" outlineLevel="0" collapsed="false">
      <c r="B69" s="53" t="s">
        <v>110</v>
      </c>
      <c r="C69" s="53"/>
      <c r="D69" s="53"/>
      <c r="E69" s="53"/>
      <c r="F69" s="53"/>
      <c r="G69" s="53"/>
    </row>
    <row r="70" customFormat="false" ht="17.2" hidden="false" customHeight="true" outlineLevel="0" collapsed="false">
      <c r="B70" s="54" t="s">
        <v>111</v>
      </c>
      <c r="C70" s="54"/>
      <c r="D70" s="54"/>
      <c r="E70" s="54"/>
      <c r="F70" s="54"/>
      <c r="G70" s="54"/>
    </row>
    <row r="71" customFormat="false" ht="15" hidden="false" customHeight="false" outlineLevel="0" collapsed="false">
      <c r="B71" s="55" t="s">
        <v>112</v>
      </c>
      <c r="C71" s="56"/>
      <c r="D71" s="56"/>
      <c r="E71" s="56"/>
      <c r="F71" s="56"/>
      <c r="G71" s="56"/>
    </row>
  </sheetData>
  <mergeCells count="9">
    <mergeCell ref="E1:F1"/>
    <mergeCell ref="B3:F3"/>
    <mergeCell ref="B4:F4"/>
    <mergeCell ref="B5:F5"/>
    <mergeCell ref="J5:K5"/>
    <mergeCell ref="L5:M5"/>
    <mergeCell ref="A11:A13"/>
    <mergeCell ref="A26:A28"/>
    <mergeCell ref="B70:F70"/>
  </mergeCells>
  <conditionalFormatting sqref="D9">
    <cfRule type="cellIs" priority="2" operator="equal" aboveAverage="0" equalAverage="0" bottom="0" percent="0" rank="0" text="" dxfId="0">
      <formula>'Приложение 2'!J9</formula>
    </cfRule>
    <cfRule type="cellIs" priority="3" operator="notBetween" aboveAverage="0" equalAverage="0" bottom="0" percent="0" rank="0" text="" dxfId="1">
      <formula>'Приложение 2'!J9-0.15</formula>
      <formula>'Приложение 2'!J9+0.15</formula>
    </cfRule>
  </conditionalFormatting>
  <conditionalFormatting sqref="E9">
    <cfRule type="cellIs" priority="4" operator="equal" aboveAverage="0" equalAverage="0" bottom="0" percent="0" rank="0" text="" dxfId="0">
      <formula>'Приложение 2'!K9</formula>
    </cfRule>
    <cfRule type="cellIs" priority="5" operator="notBetween" aboveAverage="0" equalAverage="0" bottom="0" percent="0" rank="0" text="" dxfId="1">
      <formula>'Приложение 2'!K9-0.15</formula>
      <formula>'Приложение 2'!K9+0.15</formula>
    </cfRule>
  </conditionalFormatting>
  <conditionalFormatting sqref="D10">
    <cfRule type="cellIs" priority="6" operator="equal" aboveAverage="0" equalAverage="0" bottom="0" percent="0" rank="0" text="" dxfId="0">
      <formula>'Приложение 2'!J10</formula>
    </cfRule>
    <cfRule type="cellIs" priority="7" operator="notBetween" aboveAverage="0" equalAverage="0" bottom="0" percent="0" rank="0" text="" dxfId="1">
      <formula>'Приложение 2'!J10-0.15</formula>
      <formula>'Приложение 2'!J10+0.15</formula>
    </cfRule>
  </conditionalFormatting>
  <conditionalFormatting sqref="E10">
    <cfRule type="cellIs" priority="8" operator="equal" aboveAverage="0" equalAverage="0" bottom="0" percent="0" rank="0" text="" dxfId="0">
      <formula>'Приложение 2'!K10</formula>
    </cfRule>
    <cfRule type="cellIs" priority="9" operator="notBetween" aboveAverage="0" equalAverage="0" bottom="0" percent="0" rank="0" text="" dxfId="1">
      <formula>'Приложение 2'!K10-0.15</formula>
      <formula>'Приложение 2'!K10+0.15</formula>
    </cfRule>
  </conditionalFormatting>
  <conditionalFormatting sqref="D14">
    <cfRule type="cellIs" priority="10" operator="equal" aboveAverage="0" equalAverage="0" bottom="0" percent="0" rank="0" text="" dxfId="0">
      <formula>'Приложение 2'!J14</formula>
    </cfRule>
    <cfRule type="cellIs" priority="11" operator="notBetween" aboveAverage="0" equalAverage="0" bottom="0" percent="0" rank="0" text="" dxfId="1">
      <formula>'Приложение 2'!J14-0.15</formula>
      <formula>'Приложение 2'!J14+0.15</formula>
    </cfRule>
  </conditionalFormatting>
  <conditionalFormatting sqref="E14">
    <cfRule type="cellIs" priority="12" operator="equal" aboveAverage="0" equalAverage="0" bottom="0" percent="0" rank="0" text="" dxfId="0">
      <formula>'Приложение 2'!K14</formula>
    </cfRule>
    <cfRule type="cellIs" priority="13" operator="notBetween" aboveAverage="0" equalAverage="0" bottom="0" percent="0" rank="0" text="" dxfId="1">
      <formula>'Приложение 2'!K14-0.15</formula>
      <formula>'Приложение 2'!K14+0.15</formula>
    </cfRule>
  </conditionalFormatting>
  <conditionalFormatting sqref="D15">
    <cfRule type="cellIs" priority="14" operator="equal" aboveAverage="0" equalAverage="0" bottom="0" percent="0" rank="0" text="" dxfId="0">
      <formula>'Приложение 2'!J15</formula>
    </cfRule>
    <cfRule type="cellIs" priority="15" operator="notBetween" aboveAverage="0" equalAverage="0" bottom="0" percent="0" rank="0" text="" dxfId="1">
      <formula>'Приложение 2'!J15-0.15</formula>
      <formula>'Приложение 2'!J15+0.15</formula>
    </cfRule>
  </conditionalFormatting>
  <conditionalFormatting sqref="E15">
    <cfRule type="cellIs" priority="16" operator="equal" aboveAverage="0" equalAverage="0" bottom="0" percent="0" rank="0" text="" dxfId="0">
      <formula>'Приложение 2'!K15</formula>
    </cfRule>
    <cfRule type="cellIs" priority="17" operator="notBetween" aboveAverage="0" equalAverage="0" bottom="0" percent="0" rank="0" text="" dxfId="1">
      <formula>'Приложение 2'!K15-0.15</formula>
      <formula>'Приложение 2'!K15+0.15</formula>
    </cfRule>
  </conditionalFormatting>
  <conditionalFormatting sqref="D21">
    <cfRule type="cellIs" priority="18" operator="equal" aboveAverage="0" equalAverage="0" bottom="0" percent="0" rank="0" text="" dxfId="0">
      <formula>'Приложение 2'!J21</formula>
    </cfRule>
    <cfRule type="cellIs" priority="19" operator="notBetween" aboveAverage="0" equalAverage="0" bottom="0" percent="0" rank="0" text="" dxfId="1">
      <formula>'Приложение 2'!J21-0.15</formula>
      <formula>'Приложение 2'!J21+0.15</formula>
    </cfRule>
  </conditionalFormatting>
  <conditionalFormatting sqref="E21">
    <cfRule type="cellIs" priority="20" operator="equal" aboveAverage="0" equalAverage="0" bottom="0" percent="0" rank="0" text="" dxfId="0">
      <formula>'Приложение 2'!K21</formula>
    </cfRule>
    <cfRule type="cellIs" priority="21" operator="notBetween" aboveAverage="0" equalAverage="0" bottom="0" percent="0" rank="0" text="" dxfId="1">
      <formula>'Приложение 2'!K21-0.15</formula>
      <formula>'Приложение 2'!K21+0.15</formula>
    </cfRule>
  </conditionalFormatting>
  <conditionalFormatting sqref="D24">
    <cfRule type="cellIs" priority="22" operator="equal" aboveAverage="0" equalAverage="0" bottom="0" percent="0" rank="0" text="" dxfId="0">
      <formula>'Приложение 2'!J24</formula>
    </cfRule>
    <cfRule type="cellIs" priority="23" operator="notBetween" aboveAverage="0" equalAverage="0" bottom="0" percent="0" rank="0" text="" dxfId="1">
      <formula>'Приложение 2'!J24-0.15</formula>
      <formula>'Приложение 2'!J24+0.15</formula>
    </cfRule>
  </conditionalFormatting>
  <conditionalFormatting sqref="E24">
    <cfRule type="cellIs" priority="24" operator="equal" aboveAverage="0" equalAverage="0" bottom="0" percent="0" rank="0" text="" dxfId="0">
      <formula>'Приложение 2'!K24</formula>
    </cfRule>
    <cfRule type="cellIs" priority="25" operator="notBetween" aboveAverage="0" equalAverage="0" bottom="0" percent="0" rank="0" text="" dxfId="1">
      <formula>'Приложение 2'!K24-0.15</formula>
      <formula>'Приложение 2'!K24+0.15</formula>
    </cfRule>
  </conditionalFormatting>
  <conditionalFormatting sqref="D25">
    <cfRule type="cellIs" priority="26" operator="equal" aboveAverage="0" equalAverage="0" bottom="0" percent="0" rank="0" text="" dxfId="0">
      <formula>'Приложение 2'!J25</formula>
    </cfRule>
    <cfRule type="cellIs" priority="27" operator="notBetween" aboveAverage="0" equalAverage="0" bottom="0" percent="0" rank="0" text="" dxfId="1">
      <formula>'Приложение 2'!J25-0.15</formula>
      <formula>'Приложение 2'!J25+0.15</formula>
    </cfRule>
  </conditionalFormatting>
  <conditionalFormatting sqref="E25">
    <cfRule type="cellIs" priority="28" operator="equal" aboveAverage="0" equalAverage="0" bottom="0" percent="0" rank="0" text="" dxfId="0">
      <formula>'Приложение 2'!K25</formula>
    </cfRule>
    <cfRule type="cellIs" priority="29" operator="notBetween" aboveAverage="0" equalAverage="0" bottom="0" percent="0" rank="0" text="" dxfId="1">
      <formula>'Приложение 2'!K25-0.15</formula>
      <formula>'Приложение 2'!K25+0.15</formula>
    </cfRule>
  </conditionalFormatting>
  <conditionalFormatting sqref="D29">
    <cfRule type="cellIs" priority="30" operator="equal" aboveAverage="0" equalAverage="0" bottom="0" percent="0" rank="0" text="" dxfId="0">
      <formula>'Приложение 2'!J29</formula>
    </cfRule>
    <cfRule type="cellIs" priority="31" operator="notBetween" aboveAverage="0" equalAverage="0" bottom="0" percent="0" rank="0" text="" dxfId="1">
      <formula>'Приложение 2'!J29-0.15</formula>
      <formula>'Приложение 2'!J29+0.15</formula>
    </cfRule>
  </conditionalFormatting>
  <conditionalFormatting sqref="E29">
    <cfRule type="cellIs" priority="32" operator="equal" aboveAverage="0" equalAverage="0" bottom="0" percent="0" rank="0" text="" dxfId="0">
      <formula>'Приложение 2'!K29</formula>
    </cfRule>
    <cfRule type="cellIs" priority="33" operator="notBetween" aboveAverage="0" equalAverage="0" bottom="0" percent="0" rank="0" text="" dxfId="1">
      <formula>'Приложение 2'!K29-0.15</formula>
      <formula>'Приложение 2'!K29+0.15</formula>
    </cfRule>
  </conditionalFormatting>
  <conditionalFormatting sqref="D30">
    <cfRule type="cellIs" priority="34" operator="equal" aboveAverage="0" equalAverage="0" bottom="0" percent="0" rank="0" text="" dxfId="0">
      <formula>'Приложение 2'!J30</formula>
    </cfRule>
    <cfRule type="cellIs" priority="35" operator="notBetween" aboveAverage="0" equalAverage="0" bottom="0" percent="0" rank="0" text="" dxfId="1">
      <formula>'Приложение 2'!J30-0.15</formula>
      <formula>'Приложение 2'!J30+0.15</formula>
    </cfRule>
  </conditionalFormatting>
  <conditionalFormatting sqref="E30">
    <cfRule type="cellIs" priority="36" operator="equal" aboveAverage="0" equalAverage="0" bottom="0" percent="0" rank="0" text="" dxfId="0">
      <formula>'Приложение 2'!K30</formula>
    </cfRule>
    <cfRule type="cellIs" priority="37" operator="notBetween" aboveAverage="0" equalAverage="0" bottom="0" percent="0" rank="0" text="" dxfId="1">
      <formula>'Приложение 2'!K30-0.15</formula>
      <formula>'Приложение 2'!K30+0.15</formula>
    </cfRule>
  </conditionalFormatting>
  <conditionalFormatting sqref="D34">
    <cfRule type="cellIs" priority="38" operator="equal" aboveAverage="0" equalAverage="0" bottom="0" percent="0" rank="0" text="" dxfId="0">
      <formula>'Приложение 2'!J34</formula>
    </cfRule>
    <cfRule type="cellIs" priority="39" operator="notBetween" aboveAverage="0" equalAverage="0" bottom="0" percent="0" rank="0" text="" dxfId="1">
      <formula>'Приложение 2'!J34-0.15</formula>
      <formula>'Приложение 2'!J34+0.15</formula>
    </cfRule>
  </conditionalFormatting>
  <conditionalFormatting sqref="E34">
    <cfRule type="cellIs" priority="40" operator="equal" aboveAverage="0" equalAverage="0" bottom="0" percent="0" rank="0" text="" dxfId="0">
      <formula>'Приложение 2'!K34</formula>
    </cfRule>
    <cfRule type="cellIs" priority="41" operator="notBetween" aboveAverage="0" equalAverage="0" bottom="0" percent="0" rank="0" text="" dxfId="1">
      <formula>'Приложение 2'!K34-0.15</formula>
      <formula>'Приложение 2'!K34+0.15</formula>
    </cfRule>
  </conditionalFormatting>
  <conditionalFormatting sqref="D37">
    <cfRule type="cellIs" priority="42" operator="equal" aboveAverage="0" equalAverage="0" bottom="0" percent="0" rank="0" text="" dxfId="0">
      <formula>'Приложение 2'!J37</formula>
    </cfRule>
    <cfRule type="cellIs" priority="43" operator="notBetween" aboveAverage="0" equalAverage="0" bottom="0" percent="0" rank="0" text="" dxfId="1">
      <formula>'Приложение 2'!J37-0.15</formula>
      <formula>'Приложение 2'!J37+0.15</formula>
    </cfRule>
  </conditionalFormatting>
  <conditionalFormatting sqref="E37">
    <cfRule type="cellIs" priority="44" operator="equal" aboveAverage="0" equalAverage="0" bottom="0" percent="0" rank="0" text="" dxfId="0">
      <formula>'Приложение 2'!K37</formula>
    </cfRule>
    <cfRule type="cellIs" priority="45" operator="notBetween" aboveAverage="0" equalAverage="0" bottom="0" percent="0" rank="0" text="" dxfId="1">
      <formula>'Приложение 2'!K37-0.15</formula>
      <formula>'Приложение 2'!K37+0.15</formula>
    </cfRule>
  </conditionalFormatting>
  <conditionalFormatting sqref="D38">
    <cfRule type="cellIs" priority="46" operator="equal" aboveAverage="0" equalAverage="0" bottom="0" percent="0" rank="0" text="" dxfId="0">
      <formula>'Приложение 2'!J38</formula>
    </cfRule>
    <cfRule type="cellIs" priority="47" operator="notBetween" aboveAverage="0" equalAverage="0" bottom="0" percent="0" rank="0" text="" dxfId="1">
      <formula>'Приложение 2'!J38-0.15</formula>
      <formula>'Приложение 2'!J38+0.15</formula>
    </cfRule>
  </conditionalFormatting>
  <conditionalFormatting sqref="E38">
    <cfRule type="cellIs" priority="48" operator="equal" aboveAverage="0" equalAverage="0" bottom="0" percent="0" rank="0" text="" dxfId="0">
      <formula>'Приложение 2'!K38</formula>
    </cfRule>
    <cfRule type="cellIs" priority="49" operator="notBetween" aboveAverage="0" equalAverage="0" bottom="0" percent="0" rank="0" text="" dxfId="1">
      <formula>'Приложение 2'!K38-0.15</formula>
      <formula>'Приложение 2'!K38+0.15</formula>
    </cfRule>
  </conditionalFormatting>
  <conditionalFormatting sqref="D39">
    <cfRule type="cellIs" priority="50" operator="equal" aboveAverage="0" equalAverage="0" bottom="0" percent="0" rank="0" text="" dxfId="0">
      <formula>'Приложение 2'!J39</formula>
    </cfRule>
    <cfRule type="cellIs" priority="51" operator="notBetween" aboveAverage="0" equalAverage="0" bottom="0" percent="0" rank="0" text="" dxfId="1">
      <formula>'Приложение 2'!J39-0.15</formula>
      <formula>'Приложение 2'!J39+0.15</formula>
    </cfRule>
  </conditionalFormatting>
  <conditionalFormatting sqref="E39">
    <cfRule type="cellIs" priority="52" operator="equal" aboveAverage="0" equalAverage="0" bottom="0" percent="0" rank="0" text="" dxfId="0">
      <formula>'Приложение 2'!K39</formula>
    </cfRule>
    <cfRule type="cellIs" priority="53" operator="notBetween" aboveAverage="0" equalAverage="0" bottom="0" percent="0" rank="0" text="" dxfId="1">
      <formula>'Приложение 2'!K39-0.15</formula>
      <formula>'Приложение 2'!K39+0.15</formula>
    </cfRule>
  </conditionalFormatting>
  <conditionalFormatting sqref="D40">
    <cfRule type="cellIs" priority="54" operator="equal" aboveAverage="0" equalAverage="0" bottom="0" percent="0" rank="0" text="" dxfId="0">
      <formula>'Приложение 2'!J40</formula>
    </cfRule>
    <cfRule type="cellIs" priority="55" operator="notBetween" aboveAverage="0" equalAverage="0" bottom="0" percent="0" rank="0" text="" dxfId="1">
      <formula>'Приложение 2'!J40-0.15</formula>
      <formula>'Приложение 2'!J40+0.15</formula>
    </cfRule>
  </conditionalFormatting>
  <conditionalFormatting sqref="E40">
    <cfRule type="cellIs" priority="56" operator="equal" aboveAverage="0" equalAverage="0" bottom="0" percent="0" rank="0" text="" dxfId="0">
      <formula>'Приложение 2'!K40</formula>
    </cfRule>
    <cfRule type="cellIs" priority="57" operator="notBetween" aboveAverage="0" equalAverage="0" bottom="0" percent="0" rank="0" text="" dxfId="1">
      <formula>'Приложение 2'!K40-0.15</formula>
      <formula>'Приложение 2'!K40+0.15</formula>
    </cfRule>
  </conditionalFormatting>
  <conditionalFormatting sqref="D46">
    <cfRule type="cellIs" priority="58" operator="equal" aboveAverage="0" equalAverage="0" bottom="0" percent="0" rank="0" text="" dxfId="0">
      <formula>'Приложение 2'!J46</formula>
    </cfRule>
    <cfRule type="cellIs" priority="59" operator="notBetween" aboveAverage="0" equalAverage="0" bottom="0" percent="0" rank="0" text="" dxfId="1">
      <formula>'Приложение 2'!J46-0.15</formula>
      <formula>'Приложение 2'!J46+0.15</formula>
    </cfRule>
  </conditionalFormatting>
  <conditionalFormatting sqref="E46">
    <cfRule type="cellIs" priority="60" operator="equal" aboveAverage="0" equalAverage="0" bottom="0" percent="0" rank="0" text="" dxfId="0">
      <formula>'Приложение 2'!K46</formula>
    </cfRule>
    <cfRule type="cellIs" priority="61" operator="notBetween" aboveAverage="0" equalAverage="0" bottom="0" percent="0" rank="0" text="" dxfId="1">
      <formula>'Приложение 2'!K46-0.15</formula>
      <formula>'Приложение 2'!K46+0.15</formula>
    </cfRule>
  </conditionalFormatting>
  <conditionalFormatting sqref="D47">
    <cfRule type="cellIs" priority="62" operator="equal" aboveAverage="0" equalAverage="0" bottom="0" percent="0" rank="0" text="" dxfId="0">
      <formula>'Приложение 2'!J47</formula>
    </cfRule>
    <cfRule type="cellIs" priority="63" operator="notBetween" aboveAverage="0" equalAverage="0" bottom="0" percent="0" rank="0" text="" dxfId="1">
      <formula>'Приложение 2'!J47-0.15</formula>
      <formula>'Приложение 2'!J47+0.15</formula>
    </cfRule>
  </conditionalFormatting>
  <conditionalFormatting sqref="E47">
    <cfRule type="cellIs" priority="64" operator="equal" aboveAverage="0" equalAverage="0" bottom="0" percent="0" rank="0" text="" dxfId="0">
      <formula>'Приложение 2'!K47</formula>
    </cfRule>
    <cfRule type="cellIs" priority="65" operator="notBetween" aboveAverage="0" equalAverage="0" bottom="0" percent="0" rank="0" text="" dxfId="1">
      <formula>'Приложение 2'!K47-0.15</formula>
      <formula>'Приложение 2'!K47+0.15</formula>
    </cfRule>
  </conditionalFormatting>
  <conditionalFormatting sqref="D51">
    <cfRule type="cellIs" priority="66" operator="equal" aboveAverage="0" equalAverage="0" bottom="0" percent="0" rank="0" text="" dxfId="0">
      <formula>'Приложение 2'!J51</formula>
    </cfRule>
    <cfRule type="cellIs" priority="67" operator="notBetween" aboveAverage="0" equalAverage="0" bottom="0" percent="0" rank="0" text="" dxfId="1">
      <formula>'Приложение 2'!J51-0.15</formula>
      <formula>'Приложение 2'!J51+0.15</formula>
    </cfRule>
  </conditionalFormatting>
  <conditionalFormatting sqref="E51">
    <cfRule type="cellIs" priority="68" operator="equal" aboveAverage="0" equalAverage="0" bottom="0" percent="0" rank="0" text="" dxfId="0">
      <formula>'Приложение 2'!K51</formula>
    </cfRule>
    <cfRule type="cellIs" priority="69" operator="notBetween" aboveAverage="0" equalAverage="0" bottom="0" percent="0" rank="0" text="" dxfId="1">
      <formula>'Приложение 2'!K51-0.15</formula>
      <formula>'Приложение 2'!K51+0.15</formula>
    </cfRule>
  </conditionalFormatting>
  <conditionalFormatting sqref="D54">
    <cfRule type="cellIs" priority="70" operator="equal" aboveAverage="0" equalAverage="0" bottom="0" percent="0" rank="0" text="" dxfId="0">
      <formula>'Приложение 2'!J54</formula>
    </cfRule>
    <cfRule type="cellIs" priority="71" operator="notBetween" aboveAverage="0" equalAverage="0" bottom="0" percent="0" rank="0" text="" dxfId="1">
      <formula>'Приложение 2'!J54-0.15</formula>
      <formula>'Приложение 2'!J54+0.15</formula>
    </cfRule>
  </conditionalFormatting>
  <conditionalFormatting sqref="E54">
    <cfRule type="cellIs" priority="72" operator="equal" aboveAverage="0" equalAverage="0" bottom="0" percent="0" rank="0" text="" dxfId="0">
      <formula>'Приложение 2'!K54</formula>
    </cfRule>
    <cfRule type="cellIs" priority="73" operator="notBetween" aboveAverage="0" equalAverage="0" bottom="0" percent="0" rank="0" text="" dxfId="1">
      <formula>'Приложение 2'!K54-0.15</formula>
      <formula>'Приложение 2'!K54+0.15</formula>
    </cfRule>
  </conditionalFormatting>
  <conditionalFormatting sqref="D55">
    <cfRule type="cellIs" priority="74" operator="equal" aboveAverage="0" equalAverage="0" bottom="0" percent="0" rank="0" text="" dxfId="0">
      <formula>'Приложение 2'!J55</formula>
    </cfRule>
    <cfRule type="cellIs" priority="75" operator="notBetween" aboveAverage="0" equalAverage="0" bottom="0" percent="0" rank="0" text="" dxfId="1">
      <formula>'Приложение 2'!J55-0.15</formula>
      <formula>'Приложение 2'!J55+0.15</formula>
    </cfRule>
  </conditionalFormatting>
  <conditionalFormatting sqref="E55">
    <cfRule type="cellIs" priority="76" operator="equal" aboveAverage="0" equalAverage="0" bottom="0" percent="0" rank="0" text="" dxfId="0">
      <formula>'Приложение 2'!K55</formula>
    </cfRule>
    <cfRule type="cellIs" priority="77" operator="notBetween" aboveAverage="0" equalAverage="0" bottom="0" percent="0" rank="0" text="" dxfId="1">
      <formula>'Приложение 2'!K55-0.15</formula>
      <formula>'Приложение 2'!K55+0.15</formula>
    </cfRule>
  </conditionalFormatting>
  <conditionalFormatting sqref="D57">
    <cfRule type="cellIs" priority="78" operator="equal" aboveAverage="0" equalAverage="0" bottom="0" percent="0" rank="0" text="" dxfId="0">
      <formula>'Приложение 2'!J57</formula>
    </cfRule>
    <cfRule type="cellIs" priority="79" operator="notBetween" aboveAverage="0" equalAverage="0" bottom="0" percent="0" rank="0" text="" dxfId="1">
      <formula>'Приложение 2'!J57-0.15</formula>
      <formula>'Приложение 2'!J57+0.15</formula>
    </cfRule>
  </conditionalFormatting>
  <conditionalFormatting sqref="E57">
    <cfRule type="cellIs" priority="80" operator="equal" aboveAverage="0" equalAverage="0" bottom="0" percent="0" rank="0" text="" dxfId="0">
      <formula>'Приложение 2'!K57</formula>
    </cfRule>
    <cfRule type="cellIs" priority="81" operator="notBetween" aboveAverage="0" equalAverage="0" bottom="0" percent="0" rank="0" text="" dxfId="1">
      <formula>'Приложение 2'!K57-0.15</formula>
      <formula>'Приложение 2'!K57+0.15</formula>
    </cfRule>
  </conditionalFormatting>
  <conditionalFormatting sqref="D58">
    <cfRule type="cellIs" priority="82" operator="equal" aboveAverage="0" equalAverage="0" bottom="0" percent="0" rank="0" text="" dxfId="0">
      <formula>'Приложение 2'!J58</formula>
    </cfRule>
    <cfRule type="cellIs" priority="83" operator="notBetween" aboveAverage="0" equalAverage="0" bottom="0" percent="0" rank="0" text="" dxfId="1">
      <formula>'Приложение 2'!J58-0.15</formula>
      <formula>'Приложение 2'!J58+0.15</formula>
    </cfRule>
  </conditionalFormatting>
  <conditionalFormatting sqref="E58">
    <cfRule type="cellIs" priority="84" operator="equal" aboveAverage="0" equalAverage="0" bottom="0" percent="0" rank="0" text="" dxfId="0">
      <formula>'Приложение 2'!K58</formula>
    </cfRule>
    <cfRule type="cellIs" priority="85" operator="notBetween" aboveAverage="0" equalAverage="0" bottom="0" percent="0" rank="0" text="" dxfId="1">
      <formula>'Приложение 2'!K58-0.15</formula>
      <formula>'Приложение 2'!K58+0.15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2170</TotalTime>
  <Application>LibreOffice/5.2.3.3$Windows_x86 LibreOffice_project/d54a8868f08a7b39642414cf2c8ef2f228f780cf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2017-01-20T15:44:22Z</dcterms:created>
  <dc:creator>Администратор</dc:creator>
  <dc:language>ru-RU</dc:language>
  <dcterms:modified xsi:type="dcterms:W3CDTF">2017-07-04T12:44:09Z</dcterms:modified>
  <revision>243</revision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